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activeTab="1"/>
  </bookViews>
  <sheets>
    <sheet name="План закупок 2023" sheetId="1" r:id="rId1"/>
    <sheet name="размещение в ЕИС" sheetId="2" r:id="rId2"/>
  </sheets>
  <externalReferences>
    <externalReference r:id="rId5"/>
  </externalReferences>
  <definedNames>
    <definedName name="_xlnm._FilterDatabase" localSheetId="0" hidden="1">'План закупок 2023'!$A$25:$CG$306</definedName>
    <definedName name="_xlnm.Print_Titles" localSheetId="0">'План закупок 2023'!$22:$25</definedName>
    <definedName name="_xlnm.Print_Area" localSheetId="0">'План закупок 2023'!$A$1:$Q$327</definedName>
    <definedName name="_xlnm.Print_Area" localSheetId="1">'размещение в ЕИС'!$A$1:$Q$969</definedName>
  </definedNames>
  <calcPr fullCalcOnLoad="1" refMode="R1C1"/>
</workbook>
</file>

<file path=xl/comments1.xml><?xml version="1.0" encoding="utf-8"?>
<comments xmlns="http://schemas.openxmlformats.org/spreadsheetml/2006/main">
  <authors>
    <author>Глухих Светлана Геннадьевна</author>
  </authors>
  <commentList>
    <comment ref="K166" authorId="0">
      <text>
        <r>
          <rPr>
            <b/>
            <sz val="9"/>
            <rFont val="Tahoma"/>
            <family val="2"/>
          </rPr>
          <t>Глухих Светлана Геннадьевна:
0,5 - т.к. остатки с 2020 года есть</t>
        </r>
      </text>
    </comment>
  </commentList>
</comments>
</file>

<file path=xl/comments2.xml><?xml version="1.0" encoding="utf-8"?>
<comments xmlns="http://schemas.openxmlformats.org/spreadsheetml/2006/main">
  <authors>
    <author>Глухих Светлана Геннадьевна</author>
  </authors>
  <commentList>
    <comment ref="K454" authorId="0">
      <text>
        <r>
          <rPr>
            <b/>
            <sz val="9"/>
            <rFont val="Tahoma"/>
            <family val="2"/>
          </rPr>
          <t>Глухих Светлана Геннадьевна:
0,5 - т.к. остатки с 2020 года есть</t>
        </r>
      </text>
    </comment>
  </commentList>
</comments>
</file>

<file path=xl/sharedStrings.xml><?xml version="1.0" encoding="utf-8"?>
<sst xmlns="http://schemas.openxmlformats.org/spreadsheetml/2006/main" count="6711" uniqueCount="1037">
  <si>
    <t>Минимально необходимые требования, предъявляемым товарам (работам, услугам)</t>
  </si>
  <si>
    <t>Код по ОКВЭД2</t>
  </si>
  <si>
    <t>Код по ОКПД2</t>
  </si>
  <si>
    <t xml:space="preserve">порядковый номер </t>
  </si>
  <si>
    <t>График осуществления процедур закупки</t>
  </si>
  <si>
    <t>Единица измерения</t>
  </si>
  <si>
    <t>Код по ОКЕИ</t>
  </si>
  <si>
    <t>Сведения о количестве (объеме)</t>
  </si>
  <si>
    <t>Код по ОКАТО</t>
  </si>
  <si>
    <t>Регион поставки товаров (выполнения работ, оказания услуг)</t>
  </si>
  <si>
    <t>да/нет</t>
  </si>
  <si>
    <t xml:space="preserve">Условия договора </t>
  </si>
  <si>
    <t>ОКАТО</t>
  </si>
  <si>
    <t>КПП</t>
  </si>
  <si>
    <t>ИНН</t>
  </si>
  <si>
    <t>УТВЕРЖДАЮ:</t>
  </si>
  <si>
    <t>Предмет договора</t>
  </si>
  <si>
    <t xml:space="preserve">Наименование </t>
  </si>
  <si>
    <t xml:space="preserve">Способ закупки </t>
  </si>
  <si>
    <t xml:space="preserve">Закупка в электронной форме </t>
  </si>
  <si>
    <t>Российская Федерация, 628422, Тюменская область, Ханты- Мансийский автономный округ - Югра, г. Сургут, ул. Аэрофлотская, д.49/1</t>
  </si>
  <si>
    <t>.+7 (3462) 280074, +7 (3462) 280079  (отдел подготовки и проведения торгов: +7 (3462)770-309, +7 (3462)770-479)</t>
  </si>
  <si>
    <t xml:space="preserve"> </t>
  </si>
  <si>
    <t>Сведения о начальной (максимальной) цене договора (цене лота),  без учета НДС.</t>
  </si>
  <si>
    <t xml:space="preserve">Директор по производству - первый заместитель генерального директора </t>
  </si>
  <si>
    <t xml:space="preserve">С.В. Прийма </t>
  </si>
  <si>
    <t xml:space="preserve">Наименование Заказчика </t>
  </si>
  <si>
    <t xml:space="preserve">Адрес местонахождения Заказчика </t>
  </si>
  <si>
    <t xml:space="preserve">Телефон Заказчика </t>
  </si>
  <si>
    <t>Электронная почта Заказчика</t>
  </si>
  <si>
    <t>Планируемая дата или период размещения  извещения о закупки (месяц, год)</t>
  </si>
  <si>
    <t>Срок исполнения договора (месяц, год.)</t>
  </si>
  <si>
    <t>АО "Аэропорт Сургут"</t>
  </si>
  <si>
    <t xml:space="preserve"> Акционерное Общество "Аэропорт Сургут"</t>
  </si>
  <si>
    <t>ПЛАН ЗАКУПКИ АО "АЭРОПОРТ СУРГУТ"</t>
  </si>
  <si>
    <t>office@airsurgut.ru   (отдел подготовки и проведения торгов: galushkova@airsurgut.ru, morozova@airsurgut.ru)</t>
  </si>
  <si>
    <t xml:space="preserve">Директор по НТО - главный инженер </t>
  </si>
  <si>
    <t>Е.Л. Белодедов</t>
  </si>
  <si>
    <t xml:space="preserve">Директор по строительству и  эксплуатации наземных сооружений </t>
  </si>
  <si>
    <t xml:space="preserve">А.Н. Монастырский </t>
  </si>
  <si>
    <t xml:space="preserve">Директор по административно - правовой работе </t>
  </si>
  <si>
    <t xml:space="preserve">И.А. Емельяненко </t>
  </si>
  <si>
    <t xml:space="preserve">Директор по авиационной безопасности </t>
  </si>
  <si>
    <t xml:space="preserve">И.А.Белоус </t>
  </si>
  <si>
    <t xml:space="preserve">М.А. Потоцкая </t>
  </si>
  <si>
    <t>Начальник экономического управления</t>
  </si>
  <si>
    <t>М.С. Ткаченко</t>
  </si>
  <si>
    <t xml:space="preserve">Руководитель комплекса закупок и логистики </t>
  </si>
  <si>
    <t xml:space="preserve">О.В. Леушева </t>
  </si>
  <si>
    <t xml:space="preserve">Проверила: Глухих Светлана Геннадьевна, начальник экономического отдела </t>
  </si>
  <si>
    <t>8(3462)770489</t>
  </si>
  <si>
    <t xml:space="preserve">Директор по экономике и финансам </t>
  </si>
  <si>
    <t>Код целевой статьи расходов, код вида расходов *</t>
  </si>
  <si>
    <t>&lt;*&gt; Указывается при планировании закупки, финансовое обеспечение которой осуществляется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t>
  </si>
  <si>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t>
  </si>
  <si>
    <t>"____" ____________ 2022 г.</t>
  </si>
  <si>
    <t>ТОВАРОВ, РАБОТ, УСЛУГ НА 2023 г. ПУТЕМ ПРОВЕДЕНИЯ КОНКУРСА, АУКЦИОНА, ИНЫМ СПОСОБОМ ЗАКУПКИ В СООТВЕТСТВИИ С ФЕДЕРАЛЬНЫМ ЗАКОНОМ №223-ФЗ ОТ 22.07.2011Г.</t>
  </si>
  <si>
    <t>Н.53</t>
  </si>
  <si>
    <t>Оказание услуг почтовой связи</t>
  </si>
  <si>
    <t>Своевременный прием, обработка, перевозка и доставка (вручение)  письменной корреспонденции</t>
  </si>
  <si>
    <t>г.</t>
  </si>
  <si>
    <t>декабрь 2023г.</t>
  </si>
  <si>
    <t>декабрь 2024г.</t>
  </si>
  <si>
    <t>Закупка у единственного поставщика</t>
  </si>
  <si>
    <t>нет</t>
  </si>
  <si>
    <t>R.91</t>
  </si>
  <si>
    <t>Прием и хранение архивных документов</t>
  </si>
  <si>
    <t>Хранение документов по основной деятельности, по личному составу, лицевых счетов, табелей рабочего времени, личных дел уволенных сотрудников</t>
  </si>
  <si>
    <t xml:space="preserve">нет </t>
  </si>
  <si>
    <t>J.62</t>
  </si>
  <si>
    <t>J.62 мсп</t>
  </si>
  <si>
    <t xml:space="preserve">Обновление программного обеспечения среды дистанционного обучения </t>
  </si>
  <si>
    <t xml:space="preserve">Проведение своевременного обновления. Наличие </t>
  </si>
  <si>
    <t>шт.</t>
  </si>
  <si>
    <t>январь 2023г.</t>
  </si>
  <si>
    <t>январь 2024г.</t>
  </si>
  <si>
    <t>C.26</t>
  </si>
  <si>
    <t>Приобретение по договору поставки робота-тренажера  "Гоша-06", расширенная комплектация с программным обеспечением</t>
  </si>
  <si>
    <t>Расширенная комплектация с программным обеспечением. Новый, не бывший в эксплуатации, с датой изготовленной не ранее 2022</t>
  </si>
  <si>
    <t>июль 2023г.</t>
  </si>
  <si>
    <t>сентябрь 2023г.</t>
  </si>
  <si>
    <t>Запрос предложений</t>
  </si>
  <si>
    <t>E.38</t>
  </si>
  <si>
    <t>E.38.2</t>
  </si>
  <si>
    <t>Наличие лицензии на обращение с опасными отходами, наличие специализированного полигона на захоронение отходов производства и потребления, имеющего номер в ГРОРО (государственном реестре объектов размещения отходов).</t>
  </si>
  <si>
    <t>т.</t>
  </si>
  <si>
    <t>М.71</t>
  </si>
  <si>
    <t xml:space="preserve">Оказание услуг по испытанию наружных металлических лестниц </t>
  </si>
  <si>
    <t>Выполнение требований пп. а,б п. 17 Правил противопожарного режима в РФ от 16.09.2020 № 1479. Наличие квалифицированного персонала.</t>
  </si>
  <si>
    <t>усл. шт.</t>
  </si>
  <si>
    <t>май 2023г.</t>
  </si>
  <si>
    <t>да</t>
  </si>
  <si>
    <t>Оказание услуг по разработке деклараций пожарной безопасности, с проведением расчетов пожарного риска</t>
  </si>
  <si>
    <t>Выполнение ст. 64 Федерального закона от 22.07.2008 № 123-ФЗ "Технический регламент о требованиях пожарной безопасности". Наличие квалифицированного персонала.</t>
  </si>
  <si>
    <t>февраль 2023г.</t>
  </si>
  <si>
    <t>Оказание услуг по выполнению летной проверки системы визуальной индикации глиссады PAPI</t>
  </si>
  <si>
    <t xml:space="preserve">Наличие лицензии, выдача соответствующих документов установленного образца после выполнения летной проверки.  </t>
  </si>
  <si>
    <t>М.71.20.13</t>
  </si>
  <si>
    <t>Оказание услуг по проведению замеров качества электроэнергии</t>
  </si>
  <si>
    <t>Наличие лицензии , выдача соответствующих документов после обследования.</t>
  </si>
  <si>
    <t>С.26</t>
  </si>
  <si>
    <t>С.26 мсп</t>
  </si>
  <si>
    <t>Приобретение по договору поставки кабелеискателя Техно-Ас УСПЕХ КБ 309Н</t>
  </si>
  <si>
    <t>В соответствии с Техническим заданием Заказчика. Наличие сертификата, паспорта, руководства по эксплуатации и пр. документации на оборудование</t>
  </si>
  <si>
    <t>март 2023г.</t>
  </si>
  <si>
    <t>С.27</t>
  </si>
  <si>
    <t>С.27 мсп</t>
  </si>
  <si>
    <t xml:space="preserve">Наличие паспорта и сертификата на лампы.   Спецификация, тип и характеристики указаны в техническом задании Заказчика.  </t>
  </si>
  <si>
    <t>апрель 2023г.</t>
  </si>
  <si>
    <t>C.20</t>
  </si>
  <si>
    <t>С.20.59.43.130</t>
  </si>
  <si>
    <t>Приобретение по договору поставки противообледенительной жидкости</t>
  </si>
  <si>
    <t>Тип I должен соответствовать стандартам SAE AMS 1424 / ISO 11075. ПОЖ тип IV должен соответствовать стандартам SAE AMS 1428 / ISO 11078. Наличие паспорта продукции, Сертификата соответствия и накладных на поставляемую партию.</t>
  </si>
  <si>
    <t xml:space="preserve">по заявкам Тип I - до 400, Тип 4 - до 144 </t>
  </si>
  <si>
    <t>71136000000, 71112654000, 10215572000</t>
  </si>
  <si>
    <t>ХМАО - Югра г. Сургут, Республика Саха (Якутия),  Ленский район, Талаканское месторождение</t>
  </si>
  <si>
    <t xml:space="preserve">Закупка у единственного поставщика </t>
  </si>
  <si>
    <t>С.20</t>
  </si>
  <si>
    <t>С.20.59.52.192 </t>
  </si>
  <si>
    <t>Приобретение по договору поставки индикаторов качества топлива </t>
  </si>
  <si>
    <t>пожарн.безопасность</t>
  </si>
  <si>
    <t>С.28</t>
  </si>
  <si>
    <t>С.28.29.12.130 мсп</t>
  </si>
  <si>
    <t>Приобретение по договору поставки  фильтрующих элементов</t>
  </si>
  <si>
    <t>ЭФК-320-1-Г
ЭФК-150-5-М
ЭС-1000-1-А
ЭС-800-1-Г
ФЭС-75/245-3-1
ЭФБ-15/120-104
ЭС-560-1-О
ЭФК-450-3-Н
ЭФК-250-5-Ю
ЭС-300-1-В</t>
  </si>
  <si>
    <t>M.71</t>
  </si>
  <si>
    <t>Оказание услуг по проведению лабораторного контроля качества физико-химических показателей ПОЖ тип1</t>
  </si>
  <si>
    <t>Контроль качества авиаГСМ в лаборатории Исполнителя проводится  с использованием стандартизированных методов испытаний, установленным в стандартах  на данный продукт. Лаборатория Исполнителя должна производить  испытания представленных проб  авиаГСМ в соответствии с методами испытаний квалифицированными специалистами без привлечения субисполнителей. При положительных результатах испытаний представленных проб авиаГСМ оформляется паспорт качества - документ, письменно удостоверяющий, что идентифицированный должным образом продукт соответствует установленным требованиям ГОСТ, и может быть использованы по прямому назначению.</t>
  </si>
  <si>
    <t>71136000000, 71112654000</t>
  </si>
  <si>
    <t>Оказание услуг по проведению лабораторного контроля качества физико-химических показателей проб ПОЖ тип4</t>
  </si>
  <si>
    <t>АУЦ</t>
  </si>
  <si>
    <t>охрана окр.среды</t>
  </si>
  <si>
    <t>С.19</t>
  </si>
  <si>
    <t>С.19.20.21</t>
  </si>
  <si>
    <t>Приобретение по договору поставки  нефтепродуктов</t>
  </si>
  <si>
    <t>Товар согласно ГОСТ, Наличие паспорта продукции, Сертификата соответствия и накладных на поставляемую партию, Согласие с шаблоном договора</t>
  </si>
  <si>
    <t>по заявкам ДТ - до 500 т. кг, АИ92 - до 150 т.</t>
  </si>
  <si>
    <t>84.25</t>
  </si>
  <si>
    <t>84.25.19</t>
  </si>
  <si>
    <t>Выполнение работ по ликвидации (локализации) чрезвычайных ситуаций, связанных с эксплуатацией производственных объектов</t>
  </si>
  <si>
    <t>С.22</t>
  </si>
  <si>
    <t>С.22 мсп</t>
  </si>
  <si>
    <t>Наличие сертификата качества. В соответствии с Техническим заданием Заказчика.</t>
  </si>
  <si>
    <t>С.13.</t>
  </si>
  <si>
    <t>С.13.92.11</t>
  </si>
  <si>
    <t xml:space="preserve">Приобретение по договору поставки мягкого инвентаря для комплектации номерного фонда Профилактория </t>
  </si>
  <si>
    <t>С.31</t>
  </si>
  <si>
    <t>С.31.03</t>
  </si>
  <si>
    <t xml:space="preserve">Приобретение по договору поставки матрасов для комплектации номерного фонда Профилактория </t>
  </si>
  <si>
    <t xml:space="preserve">Приобретение по договору поставки чайников электрических для комплектации номерного фонда Профилактория </t>
  </si>
  <si>
    <t>С.13</t>
  </si>
  <si>
    <t>С.13.93</t>
  </si>
  <si>
    <t>Приобретение по договору поставки коврового покрытия для нужд ЦГУ КСО   (Профилакторий и Гостиница)</t>
  </si>
  <si>
    <t>С.13.99.99.230</t>
  </si>
  <si>
    <t xml:space="preserve">Приобретение по договору поставки жалюзи для номерного фонда ЦГУ КСО </t>
  </si>
  <si>
    <t>Приобретение по договору поставки бытовой техники для нужд ЦГУ КСО (телевизоры и холодильники)</t>
  </si>
  <si>
    <t>С.17</t>
  </si>
  <si>
    <t>С.17 мсп</t>
  </si>
  <si>
    <t>ноябрь 2023г.</t>
  </si>
  <si>
    <t>С.10</t>
  </si>
  <si>
    <t>С.10.86.10.300</t>
  </si>
  <si>
    <t>С.25</t>
  </si>
  <si>
    <t xml:space="preserve">С.25 мсп </t>
  </si>
  <si>
    <t xml:space="preserve">Приобретение по договору поставки прицепного заливщика швов </t>
  </si>
  <si>
    <t>С.28 мсп</t>
  </si>
  <si>
    <t>Приобретение по договору поставки отпугивателя птиц светобликового, механического</t>
  </si>
  <si>
    <t>АС</t>
  </si>
  <si>
    <t>С.29</t>
  </si>
  <si>
    <t>С.29 мсп</t>
  </si>
  <si>
    <t>Наличие ТУ на запасные части. Наличие сертификата качества. В соответствии с Техническим заданием Заказчика.</t>
  </si>
  <si>
    <t xml:space="preserve">по заявке Заказчика </t>
  </si>
  <si>
    <t>С.20.30</t>
  </si>
  <si>
    <t>Продукция должна иметь сертификат  ФАВТ. В соответствии с Техническим заданием Заказчика.</t>
  </si>
  <si>
    <t>кг.</t>
  </si>
  <si>
    <t>5016,0 герметик, 100 кг. Грунтовка</t>
  </si>
  <si>
    <t>июнь 2023г.</t>
  </si>
  <si>
    <t>В.08</t>
  </si>
  <si>
    <t>В.08 мсп</t>
  </si>
  <si>
    <t>В соответствии с техническим заданием Заказчика</t>
  </si>
  <si>
    <t>м3</t>
  </si>
  <si>
    <t>Оказание услуг по поверке тележки для замера КС, Т-5</t>
  </si>
  <si>
    <t>Наличие Сертификата</t>
  </si>
  <si>
    <t>усл.шт.</t>
  </si>
  <si>
    <t>C.20.59</t>
  </si>
  <si>
    <t>Сертификат  ФАВТ А.09.02867; ОСТ 54-0-830.74-99; ГОСТ ТУ 2149-001-595 86231-2009</t>
  </si>
  <si>
    <t>ЭСТОП</t>
  </si>
  <si>
    <t>Приобретение по договору поставки лакокрасочной продукции для маркировки искусственных покрытий аэродрома</t>
  </si>
  <si>
    <t>Продукция должна иметь сертификат  ФАВТ</t>
  </si>
  <si>
    <t>Приобретение по договору поставки защитно-восстановительного состава</t>
  </si>
  <si>
    <t>Товар должен иметь сертификат ФАВТ</t>
  </si>
  <si>
    <t>M.74</t>
  </si>
  <si>
    <t>M.74 мсп</t>
  </si>
  <si>
    <t>Оказание услуг по снижению численности синантропных птиц (антиклещевой обработке территории)</t>
  </si>
  <si>
    <t>Наличие РООП ГА 89</t>
  </si>
  <si>
    <t>С.20.59</t>
  </si>
  <si>
    <t>Приобретение по договору поставки антигололедного реагента магний хлористый "Бионор", "Nordway nf" (с доставкой)</t>
  </si>
  <si>
    <t>Паспорт-Сертификат, ТУ-2152-001-53573279-02</t>
  </si>
  <si>
    <t>13т./4т.</t>
  </si>
  <si>
    <t>САТО</t>
  </si>
  <si>
    <t>С.17.12.14.160</t>
  </si>
  <si>
    <t>Приобретение по договору поставки чековой ленты</t>
  </si>
  <si>
    <t>Тип, назначение, размеры чековой ленты соответствуют параметрам требований завода изготовителя контрольно-кассовой техники</t>
  </si>
  <si>
    <t>Агентство</t>
  </si>
  <si>
    <t>Изменение, по требованию Заказчика алгоритмов, форм, отчетов. Обновление версий установленного программного обеспечения. Проверка (тестирование) баз данных с выдачей рекомендаций специалистам Заказчика. Оперативный анализ сбойных ситуаций и их устранение. Проведение консультаций по вопросам связанным с программным продуктом. Обучение специалистов Заказчика по работе с программным продуктом.</t>
  </si>
  <si>
    <t>366</t>
  </si>
  <si>
    <t>Ежемесячное техническое обслуживание контрольно - кассовой техники, работа по замене фискального накопителя, ремонт контрольно-кассовой техники в случае поломки</t>
  </si>
  <si>
    <t>Выполнение работ по монтажу, техническому обслуживанию и ремонту контрольно - кассовой техники</t>
  </si>
  <si>
    <t>С.33.12.2</t>
  </si>
  <si>
    <t>С.33</t>
  </si>
  <si>
    <t>J.62.03.12.130 МСП</t>
  </si>
  <si>
    <t>Наличие у товара сертификата соответствия ,соответствие ТУ производителя</t>
  </si>
  <si>
    <t>В соответствии с требованиями ст.32  ФЗ-52  "О санитарно-эпидемиологическом благополучии населения"</t>
  </si>
  <si>
    <t>Приобретение, по договору поставки хозяйственных товаров, чистящих, моющих средств, профессиональной химии</t>
  </si>
  <si>
    <t>В соответствии с требованиями ГОСТа, наличие сертификата качества</t>
  </si>
  <si>
    <t>Приобретение по договору  поставки посуды многоразового использования</t>
  </si>
  <si>
    <t>САК</t>
  </si>
  <si>
    <t>Да</t>
  </si>
  <si>
    <t>июнь 2024г.</t>
  </si>
  <si>
    <t>C.11</t>
  </si>
  <si>
    <t>Приобретение по договору поставки  посуды и изделий из окрашенного и неокрашенного картона одноразового использования для пищевых продуктов</t>
  </si>
  <si>
    <t>Оказание услуг по обслуживанию ККМ</t>
  </si>
  <si>
    <t>Приобретение по договору поставки  посуды и изделий из окрашенного и неокрашенного полистирола (одноразовая посуда) одноразового использования для пищевых продуктов</t>
  </si>
  <si>
    <t>С.20.4 мсп</t>
  </si>
  <si>
    <t>Приобретение по договору поставки продуктов питания: продукты в индивидуальной упаковки</t>
  </si>
  <si>
    <t>Оказание услуг по проведению химчистки</t>
  </si>
  <si>
    <t>октябрь 2023г.</t>
  </si>
  <si>
    <t xml:space="preserve">Приобретение по договору поставки тэндерайзера (мясорыхлителя)  </t>
  </si>
  <si>
    <t xml:space="preserve">Приобретение по договору поставки просеивателя муки  </t>
  </si>
  <si>
    <t>ХМАО - Югра г. Сургут, ЯНАО г. Ноябрьск, Республика Саха (Якутия),  Ленский район, Талаканское месторождение</t>
  </si>
  <si>
    <t>Приобретение по договору поставки энергосберегающих и светодиодных ламп</t>
  </si>
  <si>
    <t>C.26 мсп</t>
  </si>
  <si>
    <t xml:space="preserve">Приобретение по договору поставки воды питьевой бутилированной </t>
  </si>
  <si>
    <t>Элементы фильтрующие, коагулирующие, сепарирующие для очистки топлива для реактивных двигателей по ГОСТ 10227-86 с изм. 1-6 и ТР ТС 013/2011 (далее – авиатопливо) при осуществлении технологических операций на объектах, а также при выдаче в крыло воздушных судов. Гарантийный срок хранения не менее 2 (двух) лет в заводской упаковке.</t>
  </si>
  <si>
    <t>Оказание услуг по проведению лабораторных исследований в рамках производственного контроля</t>
  </si>
  <si>
    <t>Свидетельство Отраслевой комиссии Минэнерго России на право ведения аварийно-спасательных работ.</t>
  </si>
  <si>
    <t>Выполнение работ по сопровождению программного продукта "Автоматизированная система управления агентской деятельностью (AS Next - ABC)"</t>
  </si>
  <si>
    <t>Приобретение по договору поставки оборудования и расходных материалов для средств механизации Аэродромной службы</t>
  </si>
  <si>
    <t xml:space="preserve">Приобретение по договору поставки мясорубки  </t>
  </si>
  <si>
    <t>ОДО</t>
  </si>
  <si>
    <t>КСО</t>
  </si>
  <si>
    <t xml:space="preserve">Приобретение по договору поставки пылесосов и зарядных устройств к ним </t>
  </si>
  <si>
    <t xml:space="preserve">Приобретение по договору поставки кухонного технологического оборудования </t>
  </si>
  <si>
    <t>компл.</t>
  </si>
  <si>
    <t>С. 28.93.15.120 мсп</t>
  </si>
  <si>
    <t>С. 27.90.40.190 мсп</t>
  </si>
  <si>
    <t>4/2</t>
  </si>
  <si>
    <t>Приобретение по договору поставки ремонтного материала «Гранит», РМ-26 (в количестве «Гранит» - 2 000 кг., РМ-26 – 7 000 кг.)</t>
  </si>
  <si>
    <t>С.28.13 мсп</t>
  </si>
  <si>
    <t>ХМАО-Югра г.Сургут</t>
  </si>
  <si>
    <t>ТИСТО</t>
  </si>
  <si>
    <t xml:space="preserve">Приобретение по договору поставки горелки комбинированной газ/дизель Cib Unigas для водогрейного котла ДКВР 10/13 ст. №4, модулируемое регулирование мощности, короткофакельная, в комплекте с автоматикой управления горелки и газовой арматурой Ду 65 фланцевое присоединение.                                     </t>
  </si>
  <si>
    <t>Комплектация: дроссельный клапан с сервоприводом, патрубок дросселя Г-образный Ду 65 Р500, фильтр газовый Ду 65, антивибрационная муфта DN65, газовый кран DN65, давление макс. мбар- 500. Датчик давления пара  0-16 бар.Поставщик предоставлячет техническую спецификацию, руководство по эксплуатации, паспорт на оборудование, гарантия на товар не менее 1 года, наличие сертификата соответствия требованиям технического регламента Таможеного союза "О безопасности аппаратов, работающих на газообразном топливе" (ТР ТС 016/2011)</t>
  </si>
  <si>
    <t>ГОЛОВНОЕ ПРЕДПРИЯТИЕ (конкурентные закупки)</t>
  </si>
  <si>
    <t>Сертификационные требования ФАП №286</t>
  </si>
  <si>
    <t>сертификация</t>
  </si>
  <si>
    <t>М.71.20</t>
  </si>
  <si>
    <t>Сертификационные требования Постановления №969</t>
  </si>
  <si>
    <t>Сертификационные требования Постановления № 969</t>
  </si>
  <si>
    <t xml:space="preserve">ХМАО - Югра, пгт. Игрим </t>
  </si>
  <si>
    <t>Сертификация ГСМ обработка спецжидкостями ВС (Аэропорт Сургут)</t>
  </si>
  <si>
    <t>Сертификационные требования ФАП (вступает в действие обязательная сертификция с 01.03.2023 ст.8 п.3 ВК РФ)</t>
  </si>
  <si>
    <t>Сертификация атопливообеспечение (экспертная оценка уровня качества и чистоты авиакеросина в системе авиатопливообеспечения +сертификация организации авиатопливиобеспчения (Ноябрьский филиал)</t>
  </si>
  <si>
    <t xml:space="preserve">Сертификация авиа ГСМ  (экспертная оценка уровня качества и чистоты авиакеросина в системе авиатопливообеспечения +сертификация организации авиатопливиобеспчения) (Аэропорт Талакан) </t>
  </si>
  <si>
    <t>ХМАО - Югра, пгт. Сергино</t>
  </si>
  <si>
    <t>Сертификационные требования ФАП № 286</t>
  </si>
  <si>
    <t>Лицензирование розничной продажи алкогольной продукции (Аэропорт Сургут)</t>
  </si>
  <si>
    <t>ФЗ РФ от 22 ноября 1995 года № 171-ФЗ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t>
  </si>
  <si>
    <t>Лицензирование розничной продажи алкогольной продукции (Ноябрьский филиал)</t>
  </si>
  <si>
    <t>N.81</t>
  </si>
  <si>
    <t>N.81 мсп</t>
  </si>
  <si>
    <t>Выполнение работ по озеленению привокзальной площади и  уход за цветами на территории аэровокзала</t>
  </si>
  <si>
    <t>В соответствии с техническим заданием заказчика. Своевременное и качественное выполнение работ по поливу, подкормке, прополке, обработке растений от вредителей.</t>
  </si>
  <si>
    <t>м2</t>
  </si>
  <si>
    <t xml:space="preserve">Запрос предложений </t>
  </si>
  <si>
    <t>Аэровокзал</t>
  </si>
  <si>
    <t>Выполнение работ по содержанию и уборке привокзальной площади и общественной транспортной стоянки общей площадью 21 844 кв.м. (зимнее содержание)</t>
  </si>
  <si>
    <t>В соответствии с техническим заданием заказчика. Своевременное и качественное выполнение работ по уборке, содержанию привокзальной площади.</t>
  </si>
  <si>
    <t>апрель 2024г.</t>
  </si>
  <si>
    <t>Оказание услуг по содержанию и уборке аэровокзального комплекса и остановочного павильона АО "Аэропорт Сургут", общей площадью 11 310,4 м2</t>
  </si>
  <si>
    <t>В соответствии с Техническим заданием Заказчика. Круглосуточное качественное выполнение услуг квалифицированным персоналом, в том числе менеджером.</t>
  </si>
  <si>
    <t>Приобретение по договору поставки багажных тележек</t>
  </si>
  <si>
    <t xml:space="preserve">Наличие сертификата соответствия, паспорта качества. </t>
  </si>
  <si>
    <t xml:space="preserve">С.28.25.14.112 мсп </t>
  </si>
  <si>
    <t>Приобретение по договору поставки комплекта фильтров для курительной кабины "Титан Плюс"</t>
  </si>
  <si>
    <t xml:space="preserve">С.27 мсп </t>
  </si>
  <si>
    <t>август 2023г.</t>
  </si>
  <si>
    <t>С.74</t>
  </si>
  <si>
    <t xml:space="preserve">С.74 мсп </t>
  </si>
  <si>
    <t>Выполнение работ по адаптации аэровокзала для МГН (в соответствии с планом мероприятий)</t>
  </si>
  <si>
    <t>Приобретение по договору поставки кресел</t>
  </si>
  <si>
    <t>Наличие сертификата соответствия, паспорта качества. В соответствии с Техническим заданием Заказчика.</t>
  </si>
  <si>
    <t>Индикаторы должны  иметь разрешение ФГУП ГосНИИ ГА на промышленное производство и положительное заключение ФГУП ГосНИИ ГА на применение в гражданской авиации при проведении аэродромного контроля качества авиационных топлив. Материалы и реактивы, применяемые при изготовлении ИКТ, должны соответствовать требованиям действующих нормативных документов. Не допускается вносить изменения в конструкцию или материалы ИКТ без согласования  ФГУП ГосНИИ ГА. Элементы должны поставляться в оригинальной заводской упаковке.</t>
  </si>
  <si>
    <t>F.43</t>
  </si>
  <si>
    <t>F.43 мсп.</t>
  </si>
  <si>
    <t>Выполнение  работ по замене тепловентиляторов в операционном зале ангарного корпуса в г.Сургуте - 3 шт.</t>
  </si>
  <si>
    <t xml:space="preserve">В соответствии с Техническим заданием Заказчика. Выполнение работ должно проводится в соответствии с дефектной ведомостью, соответствовать действующим нормам. Наличие квалифицированного персонала и оборудования  у исполнителя.   </t>
  </si>
  <si>
    <t>Выполнение  работ по разработке проектной документации на "Монтаж охранно-пожарной сигнализации в здании Док-Ми-8" в г.Сургуте</t>
  </si>
  <si>
    <t>В соответствии с Техническим заданием Заказчика. Наличие разрешения на выполнение проектных работ, наличие  у исполнителя программных средств, необходимых для разработки проектов, квалифицированного  персонала</t>
  </si>
  <si>
    <t>Выполнение  работ по разработке проектной документации на "Монтаж охранно-пожарной сигнализации в административно-бытовом корпусе Ми-26" в г.Сургуте</t>
  </si>
  <si>
    <t>Строительный отдел</t>
  </si>
  <si>
    <t>Выполнение  работ по организации безбарьерной среды в гостинице "Полет" и оборудованию номера для маломобильных пассажиров</t>
  </si>
  <si>
    <t xml:space="preserve">Выполнение  работ по капитальному ремонту лестницы КДЦА здания аэровокзала </t>
  </si>
  <si>
    <t>Выполнение  работ по выполнению мероприятий по плану доступности, замене дверных блоков в зале вылета АВК</t>
  </si>
  <si>
    <t>Выполнение  работ по замене (модернизации) наружных трубопроводов ТВС от ТК-10 до ТК 12 с прокладкой противопожарного трубопровода</t>
  </si>
  <si>
    <t xml:space="preserve">Выполнение  работ по техническому перевооружению котла ДКВР-10/13 ст. № 4 с заменой горелок ГМГ-5 (2 ед) </t>
  </si>
  <si>
    <t>Выполнение  работ по (замене) силовых трансформаторов ТМГ-630/10 в ТП-14 в ангарном корпусе</t>
  </si>
  <si>
    <t>В соответствии с Техническим заданием Заказчика. Наличие сертификата, паспорта, руководства по эксплуатации и пр. документации на оборудование. Наличие квалифицированного персонала у исполнителя.</t>
  </si>
  <si>
    <t>F.43  М.71</t>
  </si>
  <si>
    <t>Выполнение  работ по рзработке проекта и монтажу пожарно-охранной сигнализации и системы пожаротушения в операционном зале ангарного корпуса</t>
  </si>
  <si>
    <t>Выполнение  работ по ремонту асфальтобетонного покрытия ИВПП 400х22м (8800м2)</t>
  </si>
  <si>
    <t xml:space="preserve">В соответствии с Техническим заданием Заказчика.. Наличие у исполнителя сертификата качества, сертификата соответствия и пр. необходимой документации на асфальтобетонную смесь. Наличие персонала и оборудования  у исполнителя.  </t>
  </si>
  <si>
    <t>Выполнение  работ по ремонту бетонного покрытия МС-21</t>
  </si>
  <si>
    <t xml:space="preserve">В соответствии с Техническим заданием Заказчика.. Наличие у исполнителя сертификата качества, сертификата соответствия и пр. необходимой документации на бетонную смесь. Наличие персонала и оборудования  у исполнителя.  </t>
  </si>
  <si>
    <t>Выполнение  работ по ремонту асфальтобетонного покрытия МС ВС №№ 15 - 17, общей площадью ≈ 2280 м2 по ранее выполненному проекту</t>
  </si>
  <si>
    <t>Выполнение  работ по комплексному капитальному ремонту цеха по ремонту тракторной техники (устройство бетонного пола, систем вентиляции, электроснабжения)</t>
  </si>
  <si>
    <t>Выполнение  работ по ремонту бетонных полов стояночных боксов №№ 4, 5.</t>
  </si>
  <si>
    <t>Выполнение  работ по ремонту помещений грузового склада, восстановлению пылезащитного покрытия в складах 1-4, ремонту кирпичной кладки, ремонту кровли с восстановлением водоотводной системы, ремонту козырьков</t>
  </si>
  <si>
    <t>Выполнение  работ по текущему ремонту периметровой дороги аэродрома</t>
  </si>
  <si>
    <t>Выполнение  работ по замене аккумулятора воды (ёмкость) V=1,5 куб м с электротэнами на 30 кВт (для горячего водоснабжения ресторана и цеха бортового питания)</t>
  </si>
  <si>
    <t>С.14</t>
  </si>
  <si>
    <t>Приобретение по договору поставки перчаток парадных</t>
  </si>
  <si>
    <t>Наличие сертификата соответствия, паспорта изделия на поставляемую продукцию.</t>
  </si>
  <si>
    <t>пара</t>
  </si>
  <si>
    <t xml:space="preserve">Запрос котировок </t>
  </si>
  <si>
    <t>САБ</t>
  </si>
  <si>
    <t>Гарантия на оборудование должна составлять не менее 2 лет. Наличие сертификата качества (паспорта изделия), сертификат соответствия технических средств обеспечения
транспортной безопасности требованиям к их функциональным свойствам согласно Постановления Правительства РФ №969 от 26.09.2016г. В соответствии с Техническим заданием заказчика</t>
  </si>
  <si>
    <t>С.26.12.30 мсп</t>
  </si>
  <si>
    <t>Приобретение по договору поставки карт (АСКД)</t>
  </si>
  <si>
    <t>Наличие сертификата качества, совместимость с имеющим оборудованием.</t>
  </si>
  <si>
    <t>С.22.29.22 мсп</t>
  </si>
  <si>
    <t>Приобретение по договору поставки ленты для  пропусков</t>
  </si>
  <si>
    <t>C.18</t>
  </si>
  <si>
    <t>C.18.12 мсп</t>
  </si>
  <si>
    <t>Изготовление и поставка клеящихся номерных стикеров "САБ досмотрено"</t>
  </si>
  <si>
    <t xml:space="preserve">Номерные стикеры должны быть изготовлены в соответствии с эскизом утверждённым Заказчиком. Иметь липкую сторону. </t>
  </si>
  <si>
    <t>C.26
мсп</t>
  </si>
  <si>
    <t>Приобретение по договору поставки автоматизированной системы обнаружения токсичных химикатов и отравляющих веществ "Сегмент"</t>
  </si>
  <si>
    <t>Наличие сертификата соответствия технических средств обеспечения транспортной безопасности требованиям к их функциональным свойствам согласно Постановления Правительства РФ №969 от 26.09.2016г.</t>
  </si>
  <si>
    <t>Выполнение работ по модернизации системы видеонаблюдения, с установкой Интеллектуального видеонаблюдения</t>
  </si>
  <si>
    <t>Q.86</t>
  </si>
  <si>
    <t>Оказание платных медицинских услуг (предварительный и периодический медицинский осмотр)</t>
  </si>
  <si>
    <t>Наличие лицензии на оказание платных медицинки услуг</t>
  </si>
  <si>
    <t>Оказание платных медицинских услуг (психиатрическое освидетельсование)</t>
  </si>
  <si>
    <t>Оказание платных медицинских услуг (профессиональная гигиеническая подготовка и аттестация должностных лиц и работников)</t>
  </si>
  <si>
    <t>Наличие лицензии на оказание образовательных услуг</t>
  </si>
  <si>
    <t>М.71.20.7</t>
  </si>
  <si>
    <t>Лабораторный контроль согласно программы производственного контроля за условиями труда и перечня ежегодных мероприятий по улучшению условий труда</t>
  </si>
  <si>
    <t xml:space="preserve">Наличие аккредитованой лаборатории учреждения в соотвествии с действующими стандартами </t>
  </si>
  <si>
    <t xml:space="preserve">охрана труда </t>
  </si>
  <si>
    <t>Приобретение  по договору поставки принтеров (для печати информации на посадочных талонах).</t>
  </si>
  <si>
    <t xml:space="preserve">Поставка оборудования осуществляется в соответствии со спецификацией, наличие сертификатов качества на товар. Поставщик обеспечивает гарантийное обслуживание. В соответствии с Техническим заданием Заказчика. </t>
  </si>
  <si>
    <t>Приобретение  по договору поставки принтеров (для печати информации на багажных бирках).</t>
  </si>
  <si>
    <t>СиТ</t>
  </si>
  <si>
    <t>СиТ (для САБ)</t>
  </si>
  <si>
    <t>Приобретение по договору поставки источников бесперебойного питания для интроскопов</t>
  </si>
  <si>
    <t xml:space="preserve">Поставка оборудования осуществляется в соответствии со спецификацией, наличие сертификатов качества на товар. Поставщик обеспечивает гарантийное обслуживание. </t>
  </si>
  <si>
    <t>Совместимость оборудования с установленной системой "ПАРКТАЙМ"</t>
  </si>
  <si>
    <t>Приобретение  по договору поставки межсетевого экрана  (в соответствии с требованиями ФСТЭК)</t>
  </si>
  <si>
    <t>Поставка оборудования в соответствии со спецификацией, наличие сертификатов качества, обеспечение гарантийного обслуживания</t>
  </si>
  <si>
    <t>июль 2024г.</t>
  </si>
  <si>
    <t>ССТ</t>
  </si>
  <si>
    <t>С.29 МСП</t>
  </si>
  <si>
    <t>Приобретение по договору поставки специальной автомашины, предназначенной для перегрузки багажа и груза на борт воздушного судна АПК</t>
  </si>
  <si>
    <t>С.20.59.4</t>
  </si>
  <si>
    <t>Приобретение по договору поставки автомобильных масел и спецжидкостей (для головного предприятия и филиалов).</t>
  </si>
  <si>
    <t>Антифриз зеленый; Антифриз красный; Масло Mobil ATF CHS (Shell Tellus S4 WX32);  Масло Shell Correna S4P100; Масло ВМГЗ; Масло Mobil Delvac (Shell Rimula M6); Масло Лукойл Авангард Ультра 5W40; Тосол А65;  Моющее средство для стекол;  Смазка ШРУС; Масло ZIC DEXTRON III; Автошампунь. В соответствии с Техническим заданием Заказчика.</t>
  </si>
  <si>
    <t xml:space="preserve">по заявкам Заказчика </t>
  </si>
  <si>
    <t>10215572000, 71136000000</t>
  </si>
  <si>
    <t>Республика Саха (Якутия) Ленский район, Талаканское месторождение, ХМАО-Югра, г.Сургут</t>
  </si>
  <si>
    <t>С.29.3 мсп</t>
  </si>
  <si>
    <t>Приобретение по договору поставки подметально-уборочных щеток.</t>
  </si>
  <si>
    <t>Щетка кассетная с металлическим ворсом 1050х300мм , совместимость со спецмашинами типа SCHMIDT CJS914 Super II. Щетка дисковая (металл) 254х900 для спецмашины АС4000. Щетка дисковая 120х550 для тракторов МТЗ-82. Наличие сертификата качества, паспорта изделий и пр. В соответствии с Техническим заданием Заказчика.</t>
  </si>
  <si>
    <t>1748 /1345/ 370</t>
  </si>
  <si>
    <t>Приобретение по договору поставки ножей полиуретановых на отвалов.</t>
  </si>
  <si>
    <t xml:space="preserve"> Наличие сертификата качества, паспорта издели и пр. В соответствии с Техническим заданием Заказчика. Размер 800x280x50; 1820х200х50. В соответствии с Техническим заданием Заказчика.</t>
  </si>
  <si>
    <t>21/ 18</t>
  </si>
  <si>
    <t>Приобретение по договору поставки, установки по утилизации отходов</t>
  </si>
  <si>
    <t>Объем камеры не менее 3,5 м3. Производительность не менее 200-250 кг/ч. Количество горелок 3 в основной камере, 1 в камере дожига. Горелки Lamborghini. В соответствии с Техническим заданием Заказчика.</t>
  </si>
  <si>
    <t>Приобретение по договору поставки автономного подогревателя воздушного судна</t>
  </si>
  <si>
    <t>Приобретение по договору поставки рукавов для подогревателя Polartherm</t>
  </si>
  <si>
    <t xml:space="preserve">H.49 </t>
  </si>
  <si>
    <t>H.49 МСП</t>
  </si>
  <si>
    <t xml:space="preserve">Оказание транспортных услуг </t>
  </si>
  <si>
    <t>Перевозка грузов, пассажиров, оказание услуг по договорам. Наличие лицензии на оказание  транспортных услуг.</t>
  </si>
  <si>
    <t>Оказание услуг по перевозке работников (вахта)</t>
  </si>
  <si>
    <t>Доставка сотрудников АО "Аэропорт Сургут" к месту работы и обратно, по установленным Закзчиком маршрутам. Наличие лицензии на оказание  транспортных услуг. В соответствии с Техническим заданием Заказчика.</t>
  </si>
  <si>
    <r>
      <t>Описание: теплоизолированный</t>
    </r>
    <r>
      <rPr>
        <i/>
        <sz val="16"/>
        <rFont val="Times New Roman"/>
        <family val="1"/>
      </rPr>
      <t xml:space="preserve"> </t>
    </r>
    <r>
      <rPr>
        <sz val="16"/>
        <rFont val="Times New Roman"/>
        <family val="1"/>
      </rPr>
      <t>4-слойный с износостойким протектором</t>
    </r>
    <r>
      <rPr>
        <i/>
        <sz val="16"/>
        <rFont val="Times New Roman"/>
        <family val="1"/>
      </rPr>
      <t xml:space="preserve"> </t>
    </r>
    <r>
      <rPr>
        <sz val="16"/>
        <rFont val="Times New Roman"/>
        <family val="1"/>
      </rPr>
      <t>и светоотражающей лентой (длина — 12 м, диаметр — 305 мм). Наличие сертификата качества.  В соответствии с Техническим заданием Заказчика.</t>
    </r>
  </si>
  <si>
    <t>Приобретение по договору поставки стоек шлагбаумов для системы АСКД</t>
  </si>
  <si>
    <t xml:space="preserve">Начальник отдела подготовки и проведения торгов </t>
  </si>
  <si>
    <t>Е.В. Галушкова</t>
  </si>
  <si>
    <t xml:space="preserve"> ХМАО-Югра г.Сургут, ЯНАО г.Ноябрьск</t>
  </si>
  <si>
    <t xml:space="preserve">В соответствии с Техническим заданием Заказчика. Выполнение работ должно проводится в соответствии с дефектной ведомостью, соответствовать действующим нормам. Наличие квалифицированного персонала и оборудования  у Исполнителя.   </t>
  </si>
  <si>
    <t xml:space="preserve">Приобретение по договору поставки рентгеновского интроскопа   ТС-СКАН 6575 для досмотра грузов, почты и бортовых запасов, не ранее 2023 года выпуска, в технически исправном состоянии, не бывшего в эксплуатации </t>
  </si>
  <si>
    <t>АПК-10 предназначен для внутриаэродромного транспортирования грузов и погрузочно-разгрузочных работ. Применяется главным образом для обслуживания пассажирских самолётов. Специальное оборудование АПК-10 состоит из подъёмного механизма, грузовой платформы, колодок противоскольжения, механизма разгрузки рессор, гидроцилиндров подъёма кузова. Кузов имеет удлинённое основание платформы, служащее грузовой площадкой. Сзади платформа оканчивается резиновым буфером. Боковые борта не открываются. Задний борт отсутствует. Груз от выпадения предохраняет съёмная поперечная цепь. Основание платформы монтируется на сварную раму, имеющую проушины в передней части и направляющие дорожки в задней для сопряжения с подъёмным механизмом. Рама шасси усилена для восприятия нагрузок от подъёмного механизма. Рычаги подъёмного механизма сварены из листовой стали. Для подъёма и опускания платформы на оси наружных рычагов установлены гидроцилиндры. Максимальная высота подъема пола платформы 5 800 мм. Минимальная высота пола  платформы 1 400 мм. Минимальная грузоподъемность 5 000 кг. В соответствии с Техническим заданием Заказчика.</t>
  </si>
  <si>
    <t>Двигатель Lombardini, модель двигателя LDW 1603/B3 ,  тип двигателя 4-х контактный дизель, мощность двигателя не менее 36 л/с. Механическая коробка переключения передач: число передач вперед-16; число передач назад-8; рулевое управление ГУР;колесная формула 4х4. Комплектность поставки оборудования, в т.ч., паспорт, сертификат ГОСТ Р, документы для постановки на учет в Гостехнадзоре. В соответствии с Техническим заданием Заказчика.</t>
  </si>
  <si>
    <t>Обогреватель должен обеспечивать равномерное и комфортное отопление ВС в процессе коммерческого обслуживания, или разогрев моторов и других агрегатов ВС в процессе технического обслуживания. Обогреватель сконструирован так , что не требует специальных навыков (обучения), диапазон температур на выходе из горелки от 60 до 150 градусов С. Шасси сконструировано из сверх прочной раме,  подогреватель  может быть оборудован различными типами дизельных двигателей. Конструктивное исполнение оборудования (включая аккумуляторные батареи, авторезину) согласно ГОСТу, ТУ. Комплектность поставки оборудования:  паспорт, сертификат ГОСТ Р.  В соответствии с Техническим заданием Заказчика.</t>
  </si>
  <si>
    <t>С.28  мсп</t>
  </si>
  <si>
    <t>Конкурс</t>
  </si>
  <si>
    <t xml:space="preserve">С.28 мсп </t>
  </si>
  <si>
    <t>ХМАО - Югра, п. Березово, аэропорт</t>
  </si>
  <si>
    <t>Приобретение по договору поставки сушилок для рук Dyson (либо эквивалент)</t>
  </si>
  <si>
    <t>Сертификация авиа ГСМ  (экспертная оценка уровня качества и чистоты авиакеросина в системе авиатопливообеспечения +сертификация организации авиатопливиобеспчения ) (п/п Сергино)</t>
  </si>
  <si>
    <t>Сертификация авиа ГСМ  (экспертная оценка уровня качества и чистоты авиакеросина в системе авиатопливообеспечения +сертификация организации авиатопливиобеспчения) (п/п Игрим)</t>
  </si>
  <si>
    <t>Сертификация авиа ГСМ  (экспертная оценка уровня качества и чистоты авиакеросина в системе авиатопливообеспечения +сертификация организации авиатопливиобеспчения ) (п/п Березово)</t>
  </si>
  <si>
    <t>Обязательная сертификация технических средств досмотра  обеспечения транспортной безопасности (п/п Игрим)</t>
  </si>
  <si>
    <t xml:space="preserve"> Обязательная сертификация технических средств досмотра  обеспечения транспортной безопасности (п/п Березово)</t>
  </si>
  <si>
    <t>Обязательная сертификация технических средств  обеспечения транспортной безопасности (Ноябрьский филиал)</t>
  </si>
  <si>
    <t xml:space="preserve">Обязательная сертификация технических средств досмотра  обеспечения транспортной безопасности (Аэропорт Талакан) </t>
  </si>
  <si>
    <t>Оказание услуг по захоронению отходов производства и потребления, на полигоне захоронения отходов (номер в государственном реестре объектов размещения отходов 86-00588-3-00870-311214)</t>
  </si>
  <si>
    <t>Приобретение по договору поставки  продуктов питания: безалкогольные напитки</t>
  </si>
  <si>
    <t>Приобретение по договору поставки
напитков из солода</t>
  </si>
  <si>
    <t>Приобретение по договору поставки алкогольной продукции</t>
  </si>
  <si>
    <t>Приобретение по договору поставки  продуктов питания: мороженое</t>
  </si>
  <si>
    <t>Приобретение по договору поставки  кондитерской продукции (кондитерские изделия - шоколад, печенья, вафли)</t>
  </si>
  <si>
    <t>Приобретение по договору поставки хлебобулочных изделий глубокой заморозки</t>
  </si>
  <si>
    <t xml:space="preserve">Приобретение по договору поставки хлебобулочных изделий </t>
  </si>
  <si>
    <t>Приобретение по договору поставки кофе, чая</t>
  </si>
  <si>
    <t>Приобретение по договору  поставки продуктов питания: овощи и фрукты</t>
  </si>
  <si>
    <t>Приобретение по договору  поставки продуктов питания: рыба и рыбные продукты (переработанные)</t>
  </si>
  <si>
    <t>Приобретение по договору  поставки продуктов питания: молочные продукты</t>
  </si>
  <si>
    <t>Приобретение по договору  поставки продуктов питания в глубокой заморозке</t>
  </si>
  <si>
    <t>Приобретение по договору  поставки продуктов питания: мясо</t>
  </si>
  <si>
    <t>Приобретение по договору поставки специализированных товаров для обслуживания ВС - специальная химия</t>
  </si>
  <si>
    <t>Приобретение по договору поставки специализированных товаров для обслуживания ВС - предметы сервиса</t>
  </si>
  <si>
    <t>Приобретение по договору  поставки продуктов питания: мясные и колбасные изделия</t>
  </si>
  <si>
    <t>Приобретение по договору поставки  продуктов питания (бакалея)</t>
  </si>
  <si>
    <t>Приобретение по договору  поставки продуктов питания: консервированные продукты</t>
  </si>
  <si>
    <t xml:space="preserve">Филиал "Аэропорт Талакан" </t>
  </si>
  <si>
    <t>Приобретение по договору поставки ваттметра поглощаемой мощности  ПрофКиП М3-56</t>
  </si>
  <si>
    <t>Наличие сертификата соответствия на поставляемую продукцию. Гарантия не менее 12 месяцев</t>
  </si>
  <si>
    <t>Республика Саха (Якутия),  Ленский район, Талаканское месторождение</t>
  </si>
  <si>
    <t>Приобретение по договору поставки радиостанций Motorola DP1400, Motorola DM1400 или аналогичных по характеристикам с действующим сертификатом по ТБ ПП РФ №969 от 26.09.2016</t>
  </si>
  <si>
    <t>Наличие сертификата соответствия на поставляемую продукцию. Гарантия не менее 12 месяцев. Наличие сертификата соответствия по требованиям Постановления Правительства РФ №969 от 26.09.2016</t>
  </si>
  <si>
    <t>С.32</t>
  </si>
  <si>
    <t>С.32.99</t>
  </si>
  <si>
    <t>Приобретение по договору поставки самоспасателя изолирующего "Фенист -300-2" на сжатом воздухе (20 мин)</t>
  </si>
  <si>
    <t>Наличие паспорта на изделие и сертификата соответствия. В соответствии с техническим заданием Заказчика.</t>
  </si>
  <si>
    <t>деслет</t>
  </si>
  <si>
    <t>С.25 мсп</t>
  </si>
  <si>
    <t xml:space="preserve">Приобретение по договору поставки заправочных рукавов  компенсаторов, наконечника нижней заправки для аэродромных топливозаправщиков ТЗА-20 </t>
  </si>
  <si>
    <t xml:space="preserve">Рукав заправочный HD63 C-LT                                                  Рукав заправочный HD38 C-LT                                                  Компенсатор ERV-G LT150                                                        Наконечник нижней заправки Logicon HJS 63AНаличие сертификата, паспорта изделия. Совместимость с имеющейся техникой. В соответствии с Техническим заданием Заказчика                                                      </t>
  </si>
  <si>
    <t>156                9                    3                   1</t>
  </si>
  <si>
    <t xml:space="preserve">Запрос предложений     </t>
  </si>
  <si>
    <t>Приобретение по договору поставки запасных частей для рабочего органа Амкодор М.7840 - 03.</t>
  </si>
  <si>
    <t>Ротор с лопатками в сборе; Шнек питателя; Муфта шинопневматическая; Фланец привода ротора; Вал ротора. Наличие сертификата, паспорта изделия. Совместимость с имеющейся техникой. В соответствии с Техническим заданием Заказчика</t>
  </si>
  <si>
    <t>С.33.17</t>
  </si>
  <si>
    <t>Проведение технического обслуживания спецтранспорта (спецмашин марки GUINAULT)</t>
  </si>
  <si>
    <t xml:space="preserve">Выполнение работ по проведению технического обслуживания спецтранспорта </t>
  </si>
  <si>
    <t>С.20.3</t>
  </si>
  <si>
    <t xml:space="preserve">Приобретение по договору поставки лакокрасочной продукции, для маркировки искусственных покрытий аэродрома </t>
  </si>
  <si>
    <t>Продукция должна иметь сертификат ФАФТ</t>
  </si>
  <si>
    <t>С. 20.3</t>
  </si>
  <si>
    <t>Приобретение по договору поставки  герметика битумно - полимерного  БРИТ- NORD</t>
  </si>
  <si>
    <t>Приобретение по договору поставки шнура термостойкого d-15</t>
  </si>
  <si>
    <t>пог. м.</t>
  </si>
  <si>
    <t>C.19</t>
  </si>
  <si>
    <t>Приобретение по договору поставки продукции авиаГСМ (ТС-1, "И-М", Бензин, Дизельное топливо)</t>
  </si>
  <si>
    <t>В соответствии с требованиями ГОСТа, наличие сертификата качества, наличие паспортов завода изготовителя</t>
  </si>
  <si>
    <t>по заявкам Заказчика</t>
  </si>
  <si>
    <t>Приобретение по договору поставки фильтрующих элементов</t>
  </si>
  <si>
    <t>Наличие сертификата качества, Совместимость с имеющимся оборудованием</t>
  </si>
  <si>
    <t>F.43 мсп</t>
  </si>
  <si>
    <t>Выполнение работ по изготовлению и установке аэродромных знаков с выполнением электромонтажных работ</t>
  </si>
  <si>
    <t xml:space="preserve">В соответствии с Техническим заданием Заказчика. Выполнение работ должно проводится в соответствии с дефектной ведомостью, соответствовать действующим нормам. Наличие персонала и оборудования  у Исполнителя  </t>
  </si>
  <si>
    <t>Приобретение запасных частей для радиомаячной системы СП-200 (производства АО НИИИТ-РТС)</t>
  </si>
  <si>
    <t>Наличие сертификата производителя на право производства ремонтных работ, работ по настройке и пуско-наладке оборудования СП-200 (производство ЗАО "НИИИТ-РТС")</t>
  </si>
  <si>
    <t>Проведение работ по техническому обслуживанию ГГС DCP производства Neumann Elektronik</t>
  </si>
  <si>
    <t xml:space="preserve">Выполняемые работы (оказываемые услуги) должны быть выполнены в соответствии Техническими характеристиками оборудования </t>
  </si>
  <si>
    <t>Выполнение работ (оказание услуг) по проведению поверки метеорологического оборудования системы АМИС-РФ (на базе метеоборудования Viasala) - 30 элементов.</t>
  </si>
  <si>
    <t>Наличие права проведения метрологической поверки аэродромного метеорологического оборудования в соответствии с утвержденными должным образом методиками с правом выдачи свидетельства о поверке установленного образца</t>
  </si>
  <si>
    <t>Выполнение работ (оказание услуг) по проведению поверки средств измерений и контрольно-поверочной аппаратуры средств РТОП и АС (19 приборов)</t>
  </si>
  <si>
    <t>Проведение поверки в соответствии с Приказом Минпромторга РФ №1815 от 02.07.2015</t>
  </si>
  <si>
    <t>Выполнение работ по техническому ремонту оборудования радиомаячной системы СП-200 производства АО НИИИТ-РТС</t>
  </si>
  <si>
    <t>Выполнение работ (оказание услуг) по техническому сопровождению ЦКС "Монитор", "Монитор-АДП" производства ООО "МониторСофт"</t>
  </si>
  <si>
    <t>Выполнение работ по техническому ремонту оборудования обзорного радиолокатора аэродромного АОРЛ-1АС (производства ЧРЗ "Полет")</t>
  </si>
  <si>
    <t>Наличие сертификата производителя на право производства ремонтных работ, работ по настройке и пуско-наладке оборудования АОРЛ-1АС (производство АО "ЧРЗ "Полет")</t>
  </si>
  <si>
    <t>Выполнение работ по техническому ремонту оборудования СРДП "Авиатон-32" (производства "Еврааз")</t>
  </si>
  <si>
    <t>Наличие сертификата производителя на право производства ремонтных работ, работ по настройке и пуско-наладке оборудования СРДП "Авиатон-32" (производства "Еврааз")</t>
  </si>
  <si>
    <t>Выполнение работ по техническому ремонту оборудования авиационной радиосвязи "Фазан 19" (производства "Владимирский завод "Электроприбор")</t>
  </si>
  <si>
    <t>Наличие сертификата производителя на право производства ремонтных работ, работ по настройке и пуско-наладке оборудования авиационной радиосвязи "Фазан 19" (производства "Владимирский завод "Электроприбор")</t>
  </si>
  <si>
    <t>Выполнение работ по техническому ремонту оборудования СКРС "Камертон" (производства "Децима")</t>
  </si>
  <si>
    <t>Наличие сертификата производителя на право производства ремонтных работ, работ по настройке и пуско-наладке оборудования СКРС "Камертон" (производства "Децима")</t>
  </si>
  <si>
    <t>J.61</t>
  </si>
  <si>
    <t>Предоставление защищенного выделенного канала передачи данных второго уровня (модель OSI) на участке Аэропорт Талакан - Аэропорт Иркутск со скоростью не ниже 1 Мбит/с.</t>
  </si>
  <si>
    <t>Наличие лицензии на оказание услуг</t>
  </si>
  <si>
    <t>Проведение работ по сертификации РДУ Smiths Detection и стационарных детекторов CEIA HI-PE/PZ филиала "Аэропорт Талакан" на соответствие требованиям Постановления Правительства РФ №969 от 26.09.2016</t>
  </si>
  <si>
    <t>Наличие сертификата соответствия по требованиям Постановления Правительства РФ №969 от 26.09.2016</t>
  </si>
  <si>
    <t>Выполнение работ (оказание услуг) по техническому сопровождению  и ремонту КСА УВД "АЛЬФА", КСА ПИВП "Планета", магнитофон "Гранит" производства фирмы  "НИТА"</t>
  </si>
  <si>
    <t>Наличие сертификата производителя на право производства ремонтных работ, работ по настройке и пуско-наладке оборудования КСА УВД "АЛЬФА", КСА ПИВП "Планета", магнитофон "Гранит" производства фирмы  "НИТА"</t>
  </si>
  <si>
    <t>М.71.12</t>
  </si>
  <si>
    <t>Оказание услуг по поддержанию в постоянной готовности сил и средств на проведение аварийно-спасательных мероприятий в чрезвычайных ситуациях, ликвидации разливов нефтепродуктов</t>
  </si>
  <si>
    <t>Наличие сертификата соответствия организации</t>
  </si>
  <si>
    <t>По решению заказчика</t>
  </si>
  <si>
    <t>С.21</t>
  </si>
  <si>
    <t>Приобретение по договору поставки медикаментов</t>
  </si>
  <si>
    <t>Наличие лицензии на медицинские изделия</t>
  </si>
  <si>
    <t>Приобретение по договору поставки сертифицированного досмотрового металлоискателя детектора</t>
  </si>
  <si>
    <t>Сертифицированные в соответствии с требованиями Постановления Правительства РФ от 26 сентября 2016 г. N 969</t>
  </si>
  <si>
    <t>Приобретение по договору поставки антигололедного реагента Нордвэй-Супер</t>
  </si>
  <si>
    <t>Сертификат СС ГА РФ ФАВТ А.09.02867; ОСТ 54-0-830.74-99; ГОСТ ТУ 2149-001-595 86231-2009</t>
  </si>
  <si>
    <t>Приобретение по договору поставки продукции противообледенительная жидкость Octaflo Lyod  (Тип 1)</t>
  </si>
  <si>
    <t>Приобретение по договору поставки продукции противообледенительная жидкость MAXFLIGHT AVIA (Тип 4)</t>
  </si>
  <si>
    <t>Приобретение по договору поставки комплекса УПН-40 (резервного)</t>
  </si>
  <si>
    <t>Наличие сертификата качества, наличие паспортов завода изготовителя, совместимость с имеющимся оборудованием</t>
  </si>
  <si>
    <t>Приобретение по договору поставки агрегата фильтрации топлива АФТ-30-Б5-С (резервный)</t>
  </si>
  <si>
    <t>Проведение работ по ремонту генератора рентгеновского излучения HI-RAY10V80 для РДУ Smiths Detection HiScan5180si</t>
  </si>
  <si>
    <t>Наличие сертификата производителя на право производства ремонтных работ, работ на настройке и пуско-наладке оборудования Smiths Detection. Гарантия на работы не менее 12 месяцев</t>
  </si>
  <si>
    <t>Выполнение работ по техническому ремонту и поставке запасных частей для автоматического радиопеленгатора DF-2000 производства АО "Азимут"</t>
  </si>
  <si>
    <t>Наличие сертификата производителя на право производства ремонтных работ, работ по настройке и пуско-наладке оборудования АРП DF-2000 (производство АО "Азимут")</t>
  </si>
  <si>
    <t xml:space="preserve">Приобретение по договору поставки мотора-редуктора для АОРЛ-1АС </t>
  </si>
  <si>
    <t>Приобретение по договору поставки персонального компьютера ПК HP Z2 G4 Workstation Performance Mini i7 9700 (3)</t>
  </si>
  <si>
    <t>Наличие паспортов завода изготовителя</t>
  </si>
  <si>
    <t>Оказание услуг по контролю качества авиа ГСМ</t>
  </si>
  <si>
    <t>Наличие сертифицированной лаборатории</t>
  </si>
  <si>
    <t>Приобретение по договору поставки измерителя мощности МЗ-3А или аналогичного по характеристикам измерительного прибора, внесенного в ГОСРЕЕСТР СИ РФ</t>
  </si>
  <si>
    <t>Приобретение по договору поставки измерителя модуляции  СКЗ-46 или аналогичного по характеристикам измерителього прибора, внесенного в ГОСРЕЕСТР СИ РФ</t>
  </si>
  <si>
    <t>Выполнение работ (оказание услуг) по проведению летной проверки: годовая программа - СП-200, РМД-НП (ILS 1 категории) - 1 направление, VOR/DME.</t>
  </si>
  <si>
    <t>Проведение технического обслуживания спецтранспорта силами Исполнителя. Наличие квалифицированного персонала.</t>
  </si>
  <si>
    <t>Выполнение работ по проведению технического обслуживания спецтранспорта (спецмашин марки GUINAULT)</t>
  </si>
  <si>
    <t>Проведение летной проверки оборудования РТОП и АС, ЭСТОП в соответствии с Методическими рекомендациями по летным проверкам наземных средств радиотехнического обеспечения полетов, авиационной электросвязи и систем светосигнального оборудования гражданской авиации</t>
  </si>
  <si>
    <t>ХМАО-Югра г.Сургут, Республика Саха (Якутия),  Ленский район, Талаканское месторождение</t>
  </si>
  <si>
    <t xml:space="preserve"> плюс 152275,3 (Талакан)</t>
  </si>
  <si>
    <t xml:space="preserve">Приобретение по договору поставки ленты с шелкотрафаретной печатью с креплением для беджей (АСКУД) </t>
  </si>
  <si>
    <t>Приобретение по договору поставки  номерных стикеров</t>
  </si>
  <si>
    <t xml:space="preserve">Березовский филиал </t>
  </si>
  <si>
    <t>Приобретение по договору поставки двигателя ЗИЛ-508.10 (130)  для установки на УМП-350 гос № А307ТМ86</t>
  </si>
  <si>
    <t>В соответствии с техническим заданием Заказчика. Наличие сертификата соответствия производителя.</t>
  </si>
  <si>
    <t>ХМАО - Югра, пгт. Березово</t>
  </si>
  <si>
    <t>Оказание услуг по уборке производственных и служебных помещений, административного здания</t>
  </si>
  <si>
    <t>Своевременное и качественное выполнение работ по уборке,  содержанию административного здания.</t>
  </si>
  <si>
    <t xml:space="preserve">Приобретение по договору поставки  кабеля АПА-4Г-0600-67, АПА-4Г-0600-68 </t>
  </si>
  <si>
    <t>С.28.29.22.110 мсп</t>
  </si>
  <si>
    <t>Приобретение по договору поставики  огнетушителей в ассортименте</t>
  </si>
  <si>
    <t xml:space="preserve">С.29 мсп </t>
  </si>
  <si>
    <t>Приобретение по договору поставки двигателя ЯМЗ-238НД3 для трактора К-702МБА</t>
  </si>
  <si>
    <t>В соответствии с техническим заданием Заказчика.</t>
  </si>
  <si>
    <t xml:space="preserve">ХМАО - Югра,, пгт. Игрим </t>
  </si>
  <si>
    <t>Приобретение по договору поставки двигателя КамАЗ-740 для замены на АПА-5Д</t>
  </si>
  <si>
    <t>С. 28 мсп</t>
  </si>
  <si>
    <t>Приобретение по договору поставки фильтроэлемонтов коагулирующих, сепарирующих</t>
  </si>
  <si>
    <t>В соответствии с техническим заданием Заказчика. Наличие сертификата соответствия производителя</t>
  </si>
  <si>
    <t>71112000000, 71112654000</t>
  </si>
  <si>
    <t>ХМАО - Югра, пгт. Березово, Игрим, Сергино</t>
  </si>
  <si>
    <t>C.26.20.40.190 мсп</t>
  </si>
  <si>
    <t>Приобретение по договору поставки картриждей к принтерам</t>
  </si>
  <si>
    <t xml:space="preserve">по завкам Заказчика </t>
  </si>
  <si>
    <t>Приобретение по договору поставки раздаточной коробки для автомобиля УРАЛ</t>
  </si>
  <si>
    <t>Приобретение по договору поставки двигателя ЗИЛ-130</t>
  </si>
  <si>
    <t>Приобретение металлических шкафов для одежды ШМУ-800</t>
  </si>
  <si>
    <t xml:space="preserve">ХМАО - Югра,, пгт. Березово </t>
  </si>
  <si>
    <t>Н.49</t>
  </si>
  <si>
    <t>Н.49 мсп</t>
  </si>
  <si>
    <t>Оказание транспортных услуг для аэродромного обеспечения (перевозка топлива)</t>
  </si>
  <si>
    <t>Своевременное и качественное оказание услуг по предоставлени транспорта.Наличие квалифицированного персонала. Своевременность оказания услуг</t>
  </si>
  <si>
    <t>ХМАО - Югра, пгт. Березово, Игрим</t>
  </si>
  <si>
    <t>Приобретение по договору поставки керосина для отопления здания аэровокзала п/п Саранпауль</t>
  </si>
  <si>
    <t xml:space="preserve"> Наличие сертификата соответствия производителя</t>
  </si>
  <si>
    <t>ХМАО - Югра, с. Саранпауль</t>
  </si>
  <si>
    <t>С.20.5</t>
  </si>
  <si>
    <t xml:space="preserve">Приобретение по договору поставки ПВК жидкости "И-М" </t>
  </si>
  <si>
    <t xml:space="preserve">С.19 </t>
  </si>
  <si>
    <t>С.19.20.24</t>
  </si>
  <si>
    <t xml:space="preserve">Приобретение по договору поставки авиакеросина ТС-1 </t>
  </si>
  <si>
    <t>С.32.99.11</t>
  </si>
  <si>
    <t>Приобретение средств индивидуальной защиты (перчатки, маски) и антисептичесеих средств</t>
  </si>
  <si>
    <t>Соответствие требованиям ФАП 517</t>
  </si>
  <si>
    <t xml:space="preserve">ХМАО - Югра,, пгт. Березово, Игрим, Саранпауль, Сергино </t>
  </si>
  <si>
    <t>N.80</t>
  </si>
  <si>
    <t>Оказание услуг по обслуживанию автоматической пожарной сигнализации на объектах п/п Игрим  Рысь</t>
  </si>
  <si>
    <t>Наличие лицензии. Услуги по  обслуживанию  автоматической пожарной сигнализации должны оказываться обученными, аттестованными, квалифицированными и имеющими сертификаты (удостоверение) специалистами</t>
  </si>
  <si>
    <t>ХМАО - Югра, пгт. Игрим</t>
  </si>
  <si>
    <t>Н.52</t>
  </si>
  <si>
    <t>H.52.22.11</t>
  </si>
  <si>
    <t>Оказание услуг по аренде причальной стенки в г.п. Березово</t>
  </si>
  <si>
    <t>Наличие необходимого оборудования и квалифицированного персонала. Своевременность оказания услуг</t>
  </si>
  <si>
    <t>Оказание услуг по обслуживанию автоматической пожарной сигнализации на объектах п/п Березово Рысь</t>
  </si>
  <si>
    <t xml:space="preserve"> Наличие лицензии. Услуги по  обслуживанию  автоматической пожарной сигнализации должны оказываться обученными, аттестованными, квалифицированными и имеющими сертификаты (удостоверение) специалистами</t>
  </si>
  <si>
    <t>С.19.20.21.120</t>
  </si>
  <si>
    <t>Приобретение по договору поставки бензина марки АИ-92</t>
  </si>
  <si>
    <t>Наличие сертификата соответствия производителя</t>
  </si>
  <si>
    <t xml:space="preserve">ХМАО - Югра, пгт. Березово, пгт. Игрим </t>
  </si>
  <si>
    <t xml:space="preserve">Оказание услуг по проведению психиатрических осведетельствований работников </t>
  </si>
  <si>
    <t>Наличие лицензии на оказание платных медицинких услуг, квалифицированного персонала и оборудования</t>
  </si>
  <si>
    <t>ХМАО - Югра, пгт. Березово, пгт. Игрим</t>
  </si>
  <si>
    <t xml:space="preserve">Оказание услуг по проведению периодических медицинских осмотров работников </t>
  </si>
  <si>
    <t>Наличие лицензии на оказание платных медицинких услуг, квалифицированного персонала и оборудования.</t>
  </si>
  <si>
    <t xml:space="preserve">Оказание медицинских услуг -  предсменный, послесменный  осмотры работников </t>
  </si>
  <si>
    <t>Наличие лицензии на предоставление медицинских услуг</t>
  </si>
  <si>
    <t xml:space="preserve">М.71.12.40.120
</t>
  </si>
  <si>
    <t>Выполнение метрологических работ</t>
  </si>
  <si>
    <t>Наличие лицензии на проведение метрологических работ</t>
  </si>
  <si>
    <t>С.19.20.21.300</t>
  </si>
  <si>
    <t xml:space="preserve">Приобретение по договору поставки  дизельного топлива </t>
  </si>
  <si>
    <t>Приобретение по договору поставки спецодежды</t>
  </si>
  <si>
    <t>Приобретение по договору поставки шин (для колес (29,5/75R25)</t>
  </si>
  <si>
    <t>В соответствии с техническим заданием Заказчика. Наличие сертификата соответствия организации</t>
  </si>
  <si>
    <t>C.13</t>
  </si>
  <si>
    <t>С.13.92.22.110</t>
  </si>
  <si>
    <t>Приобретение по договору поставки  рукавов брезентовых для УМП-350.</t>
  </si>
  <si>
    <t>Для ремонта узлов и оборудования спецтехники. Конструктивное исполнение оборудования согласно ГОСТ,ТУ, Формулярам. Комплектность поставки оборудования, в т.ч., паспорт, сертификат</t>
  </si>
  <si>
    <t>К.65</t>
  </si>
  <si>
    <t>Оказание услуг по страхованию автогражданской ответственности</t>
  </si>
  <si>
    <t>ГОЛОВНОЕ ПРЕДПРИЯТИЕ  (закупки у единственного поставщика)</t>
  </si>
  <si>
    <t xml:space="preserve">Ноябрьский филиал </t>
  </si>
  <si>
    <t xml:space="preserve">Приобретение по договору купли-продажи перронного автобуса НЕФАЗ
</t>
  </si>
  <si>
    <t>Наличие ПТС, руководства по эксплуатации, сертификата соответствия, формуляра</t>
  </si>
  <si>
    <t>ЯНАО, г.Ноябрьск</t>
  </si>
  <si>
    <t xml:space="preserve">Выполнение работ по восстановлению 
ДЖЕТ БРУМА </t>
  </si>
  <si>
    <t>Наличие сертификата официального дилера БОШУНГ</t>
  </si>
  <si>
    <t>Приобретение по договору поставки картриджей металлических щёток</t>
  </si>
  <si>
    <t>Товар согласно ГОСТ, Наличие паспорта продукции, сертификата соответствия</t>
  </si>
  <si>
    <t>Приобретение по договору поставки шин пневматических</t>
  </si>
  <si>
    <t xml:space="preserve">Приобретение по договору поставки прочих ГСМ (масло и тд.) </t>
  </si>
  <si>
    <t xml:space="preserve">Приобретение по договору поставки рукавов УМП асбеста-брезентовых
</t>
  </si>
  <si>
    <t>шт./метров</t>
  </si>
  <si>
    <t>10*6</t>
  </si>
  <si>
    <t>Приобретение по договору поставки ТС-СКАН 6575 (Рентгеновский интроскоп конвейерного типа (в стоимость включено: ПНР, комплект входных/выходных рольгангов))</t>
  </si>
  <si>
    <t>Обязательная сертификация технических средств досмотра согласно Постановления Правительства РФ №969 от 26.09.2016""Обутверждении требований и функциональным свойствам технических средств обеспечения транспортной безопасности и Правил обязательной сертификации технических средств обеспечения</t>
  </si>
  <si>
    <t>Приобретение по договору поставки модуля видео идентификации обьектов видеонаблюдения для имеющейся системы видеонаблюдения</t>
  </si>
  <si>
    <t>Для устранения нарушения п.п.1 п.13 требований по обеспечению транспортной безопасности, утвержденных постановлением Правительства РФ от 05.10.2020 №1605, согласно Предписанию УГАН НОТБ УФО Ространснадзора от04.03.2022 №И/06/ПИ-86</t>
  </si>
  <si>
    <t xml:space="preserve">C.29 </t>
  </si>
  <si>
    <t>C.29 мсп</t>
  </si>
  <si>
    <t>Приобретение по договору поставки запчастей и материалов для ССО</t>
  </si>
  <si>
    <t xml:space="preserve">Трансформатор  ИОТ-45; Трансформатор  ИОТ-100; Трансформатор  ИОТ-200;                                     Светофильтр желтый ½ 92302Д005В                                  Светофильтр синий 92302Д008Д                               Светофильтр зеленый пол. ½  92302Д005С .Светофильтр красный пол. ½  92302Д005С           Рассеиватель зеленый 95201; Лампа HRJF 45 Вт /6,6А;  Лампа HRJF 100 Вт /6,6А;  Лампа HRJF 200 Вт /6,6А                    </t>
  </si>
  <si>
    <t>Приобретение по договору поставки СИЗОД комплекта (средства индивидуальной защиты органов дыхания)</t>
  </si>
  <si>
    <t>Выполнение работ (оказание услуг) по уборке производственных и служебных помещений, административного здания</t>
  </si>
  <si>
    <t>Своевременное и качественное выполнение работ по уборке,  содержанию административного здания</t>
  </si>
  <si>
    <t>H.49</t>
  </si>
  <si>
    <t>H.49 мсп</t>
  </si>
  <si>
    <t>Предоставление услуг по перевозке работников к месту работы и обратно (вахтовые перевозки).</t>
  </si>
  <si>
    <t>Доставка сотрудников  к месту работы и обратно, по установленным Заказчиком маршрутам. Наличие лицензии.  В соответствии с Техническим заданием Заказчика.</t>
  </si>
  <si>
    <t>С.28.12 мсп</t>
  </si>
  <si>
    <t>Приобретение по договору поставки насоса grundfos nb-32-200/206</t>
  </si>
  <si>
    <t>Наличие сертификата соответствия</t>
  </si>
  <si>
    <t>Оказание услуг по сертификации АТС.</t>
  </si>
  <si>
    <t>Наличие разрешительных документов на право проведения сертификационных испытаний</t>
  </si>
  <si>
    <t>Оказание услуг по проведению индивидуальной дозиметрии персонала.</t>
  </si>
  <si>
    <t>Наличие лицензии, квалифицированного  персонала</t>
  </si>
  <si>
    <t>М.74</t>
  </si>
  <si>
    <t>Оказание услуг по проведению подготовки к поверке средств измерений, аттестации испытательного оборудования, проверки технического состояния вспомогательного оборудования.</t>
  </si>
  <si>
    <t>Наличие разрешительных документов на право оказания услуг. Наличие квалифицированного персонала.</t>
  </si>
  <si>
    <t>Оказание услуг по предоставлению  доступа к сети Интернет (основной канал)</t>
  </si>
  <si>
    <t>Скорость доступа не менее 50 Мб/сек., задержка прохождения сигнала не более 100 мсек., объём трафика не влияет на стоимость услуги, использование линий, каналов, коммутационного оборудования изолированного от оборудования для организации резервного канала доступа в Интернет</t>
  </si>
  <si>
    <t>Оказание услуг связи (обработка и передача телеграмм для абонентов АНС ПД и ТС)</t>
  </si>
  <si>
    <t>Двусторонняя передача телефонограмм с подтверждением по службам аэропорта и потребителям, предоставление услуг громкоговорящей связи, предоставление услуг по аварийному оповещению</t>
  </si>
  <si>
    <t>Приобретение антивирусной защиты Dr.WEB для сети предприятия </t>
  </si>
  <si>
    <t>Оказание услуг  по обслуживанию системы "Кобра"</t>
  </si>
  <si>
    <t>N.77</t>
  </si>
  <si>
    <t>Аренда оборудования на АМС (дог.с ПАО "Ростелеком")</t>
  </si>
  <si>
    <t>Размещение оборудования в Аэровокзале на 2 этаже</t>
  </si>
  <si>
    <t>С.11</t>
  </si>
  <si>
    <t>Приобретение по договору поставки  безалкогольных напитков</t>
  </si>
  <si>
    <t>В соответствии требований ГОСТа, наличие сертификата качества</t>
  </si>
  <si>
    <t>л.</t>
  </si>
  <si>
    <t>Приобретение по договору поставки  напитков из солода</t>
  </si>
  <si>
    <t>Приобретение по договору поставки продуктов питания: продукты консервированные</t>
  </si>
  <si>
    <t>Приобретение по договору поставки продуктов питания: продукты в индивидуальной упаковке</t>
  </si>
  <si>
    <t>Приобретение по договору поставки продуктов питания: мясные и рыбные продукты</t>
  </si>
  <si>
    <t>Приобретение по договору поставки продуктов питания: колбасные изделия</t>
  </si>
  <si>
    <t>М.71.12.40.120</t>
  </si>
  <si>
    <t xml:space="preserve">Проведение метрологических работ </t>
  </si>
  <si>
    <t>Наличие аттестата аккредитации на право поверки средств измерений</t>
  </si>
  <si>
    <t>Оказание платных медицинских услуг по проведению предварительного и периодического медицинских осмотров работников</t>
  </si>
  <si>
    <t>Наличие лицензии, квалифицированного медицинского персонала</t>
  </si>
  <si>
    <t>чел.</t>
  </si>
  <si>
    <t xml:space="preserve">Приобретение по договору поставки СИЗ (мыло, перчатки и т.д.) </t>
  </si>
  <si>
    <t xml:space="preserve">В соответствии с  требованиями Заказчика </t>
  </si>
  <si>
    <t xml:space="preserve">По решению Заказчика </t>
  </si>
  <si>
    <t>С.20.</t>
  </si>
  <si>
    <t>Приобретение по договору поставки мастики</t>
  </si>
  <si>
    <t>Вес брикета до 30 кг промупаковка.  Наличие сертификата качества</t>
  </si>
  <si>
    <t>Приобретение по договору поставки эмали белой-2000 кг., красной-100 кг, желтой-500 кг, черной-100 кг.</t>
  </si>
  <si>
    <t>Вес ведра до 26 кг промупаковка. ГОСТ 6631-74.  Наличие сертификата качества</t>
  </si>
  <si>
    <t>С.13.96.17.190</t>
  </si>
  <si>
    <t>Приобретение по договору поставки ремонтного материала РМ-26</t>
  </si>
  <si>
    <t>Наличие сертификата соответствия СС ГА РФ</t>
  </si>
  <si>
    <t>Приобретение по договору поставки  баллонов для сжатого воздуха СИЗОД</t>
  </si>
  <si>
    <t>Сертификат соответствия к работе в ГА</t>
  </si>
  <si>
    <t>С.20.4</t>
  </si>
  <si>
    <t>Приобретение по договору  поставки моющих и чистящих средств</t>
  </si>
  <si>
    <t>Оказание услуг (выполнение работ) по обслуживанию ОПО-Нижневартовск:  поддержание сил и средств в готовности; согласование нарядов-допусков при зачистке резервуаров</t>
  </si>
  <si>
    <t xml:space="preserve">Наличие свидетельства об аттестации на право ведения аварийно-спасательных работ  </t>
  </si>
  <si>
    <t>Товар согласно ГОСТ, Наличие паспорта продукции, сертификата соответствия.</t>
  </si>
  <si>
    <t xml:space="preserve"> ТС-1 - до 5 650 т., И-М - до 1,840 т.</t>
  </si>
  <si>
    <t>Экспертиза промышленной безопасности сооружений и технологического оборудования склада ГСМ</t>
  </si>
  <si>
    <t>Наличие лицензии на осуществление деятельности по проведению экспертизы промышленной безопасности</t>
  </si>
  <si>
    <t>Приобретение по договору поставки аппарата автоматического для определения температуры вспышки в открытом тигле АТВО-20-05</t>
  </si>
  <si>
    <t>Выполнение комплекса работ по сертификации аэродрома в соответствии с ФАП-262.</t>
  </si>
  <si>
    <t>Наличие у исполнителя аттестата аккредитации технически компетентного и независимого сертификационного центра (ИЛ) объектов гражданской авиации ФАВТ (Росавиации).</t>
  </si>
  <si>
    <t>Выполнение работ по ремонту периметрового ограждения аэродрома</t>
  </si>
  <si>
    <t>Наличие разрешительных документов на право оказания услуг. Наличие квалифицированного персонала. В соответствии с Техническим заданием Заказчика</t>
  </si>
  <si>
    <t>Приобретение по договору поставки идентификатора опасных химических и биологических агентов и взрывчатых веществ "ХимЭксперт-Т"</t>
  </si>
  <si>
    <t>В целях исполнения раздела №10 "Правела проведения досмотра, дополнительного досмотра, повторного досмотра в целях обеспечения транспортной безопасности" Приказа Минтранса РФ от 23.07.2015 года №227 «Об утверждений Правил проведения досмотра, дополнительного досмотра, повторного досмотра в целях обеспечения транспортной безопасности»</t>
  </si>
  <si>
    <t>Выполнение работ по расчистке трассы ВЛ-10кВ от древесно-кустарниковой растительности</t>
  </si>
  <si>
    <t>Выполнение работ должно проводиться в соответствии с Техническим заданием Заказчика, соответствовать действующим нормам. Наличие квалифицированного персонала и оборудования у Исполнителя</t>
  </si>
  <si>
    <t>га</t>
  </si>
  <si>
    <t xml:space="preserve"> «Методические рекомендации продления срока службы (ресурса) светосигнального оборудования на аэродромах гражданской авиации»     </t>
  </si>
  <si>
    <t>М.72</t>
  </si>
  <si>
    <t>М.72. 19.1</t>
  </si>
  <si>
    <t>Оказание услуг по орнитологическому обследованию аэродрома</t>
  </si>
  <si>
    <t>Предоставление отчета по итогам исследований, с предложениями по улучшению орнитологического обеспечения полетов</t>
  </si>
  <si>
    <t>Приобретение по договору поставки специальной одежды</t>
  </si>
  <si>
    <t>Соответствие ГОСТу, наличие сертификата соответствия</t>
  </si>
  <si>
    <t>Выдача заключений (ГОСТ Р53254-2009)</t>
  </si>
  <si>
    <t>Приобретение по договору  поставки форменной одежды</t>
  </si>
  <si>
    <t>Приобретение  по договору поставки аппарата автоматического для определения температуры помутнения, начала кристаллизации и замерзания Кристалл-21</t>
  </si>
  <si>
    <t>Выполнение работ на перроном грузовом складе (инв.№500002905//20140639),  стоянки для ВС №1 и путей руления ВС</t>
  </si>
  <si>
    <t>Наличие разрешительных документов на право оказания услуг. Наличие квалифицированного персонала</t>
  </si>
  <si>
    <t>Приобретение по договору поставки антигололедного реагента "Nordway NF"</t>
  </si>
  <si>
    <t>Вес мешка до 50 кг., рассыпчатость 100%, температура начала кристаллизации 25% мас. раствора не выше -12</t>
  </si>
  <si>
    <t>Приобретение по договору поставки антигололедного реагента "Нордвей -Супер"</t>
  </si>
  <si>
    <t>Сертификат качества СС ГА РФ; ОСТ 54-0-830.74-99; ГОСТ  ТУ 2149-001-595 86231-2209 точка замерзания 58ºС</t>
  </si>
  <si>
    <t>С.23</t>
  </si>
  <si>
    <t>Приобретение по договору поставки посуды и изделий из окрашенного и неокрашенного полистирола (одноразовая посуда) одноразового использования для пищевых продуктов</t>
  </si>
  <si>
    <t>Подготовила: Галушкова Елена Владимировна, начальник отдела подготовки и проведения торгов. 8(3462)770479</t>
  </si>
  <si>
    <t>Приобретение по договору  поставки продуктов питания: куриное и перепелиное яйцо</t>
  </si>
  <si>
    <t>Приобретение по договору поставки канцелярских товаров для нужд АО "Аэропорт Сургут" (с учетом филиалов)</t>
  </si>
  <si>
    <t>Приобретение по договору поставки Сервера 1U, предназначенного для сбора информации с рентгенотелевизионной техники</t>
  </si>
  <si>
    <t>Приобретение по договору поставки трактора МТЗ-320.4.</t>
  </si>
  <si>
    <t>Приобретение по договору поставки герметика битумно-полимерного и грунтовки БРИТ "NORD"</t>
  </si>
  <si>
    <t>Приобретение по договору поставки кустореза FS 450 (либо эквивалента)</t>
  </si>
  <si>
    <t>Выполнение  работ по модернизации (замене) устаревшего высоковольтного оборудования в РУ-10кВ на ТП-15</t>
  </si>
  <si>
    <t>Приобретение по договору поставки щебня, песка, цемента.</t>
  </si>
  <si>
    <t>Приобретение по договору поставки бензопилы MS 180 (либо эквивалента)</t>
  </si>
  <si>
    <t xml:space="preserve">Приобретение по договору поставки витрины холодильная </t>
  </si>
  <si>
    <t xml:space="preserve">Приобретение по договору поставки бумаги  </t>
  </si>
  <si>
    <t xml:space="preserve">Оказание услуг по проведению обязательной  сертификации аэродрома (Аэропорт Талакан) </t>
  </si>
  <si>
    <t>Рказание услуг по проведению обязательной  сертификации аэродрома (Ноябрьский филиал)</t>
  </si>
  <si>
    <t xml:space="preserve">Выполнение работ (оказание услуг) по проведению испытаний наружных пожарных лестниц </t>
  </si>
  <si>
    <t>Проведение технической экспертизы светосигнального оборудования аэропорта г.Ноябрьска, выработавшего срок службы, в целях определения возможности его дальнейшего использования</t>
  </si>
  <si>
    <t>.018</t>
  </si>
  <si>
    <t>июль 2025г.</t>
  </si>
  <si>
    <t>Приобретение по договору поставки продуктов питания: хлебо-булочные изделий глубокой заморозки</t>
  </si>
  <si>
    <t>декабрь  2023г.</t>
  </si>
  <si>
    <t>ЯНАО г.Ноябрьск</t>
  </si>
  <si>
    <t>Приобретение по договору поставки алкогольных  напитков</t>
  </si>
  <si>
    <t>Приобретение по договору поставки продуктов питания: колбасные изделия, деликатесы</t>
  </si>
  <si>
    <t>Приобретение по договору поставки напитков: соки, вода</t>
  </si>
  <si>
    <t>Приобретение по договору поставки напитков из солода</t>
  </si>
  <si>
    <t>Приобретение по договору поставки продуктов питания: мясо с/м, рыба с/м, морепродукты</t>
  </si>
  <si>
    <t>Приобретение по договору поставки молочной продукции</t>
  </si>
  <si>
    <t>"____" ____________ 2023 г.</t>
  </si>
  <si>
    <t>Приобретение по договору поставки продуктов питания (дрожжи, повидло, загустители, красители пищевые, смеси злаковые, пасхальные принадлежности и др.)</t>
  </si>
  <si>
    <t>Приобретение по договору поставки продуктов питания (с/м муксун, х/к муксун)</t>
  </si>
  <si>
    <t>Приобретение по договору поставки продуктов питания: сырье для кондитерского цеха</t>
  </si>
  <si>
    <t>Приобретение по договору поставки продуктов питания</t>
  </si>
  <si>
    <t>Приобретение по договору поставки продуктов питания: мясо с/м, рыба с/м, морепродукты, бакалея, макаронные изделия, консервация, японская кухня, молочная продукция, ягоды с/м, овощи с/м, гастрономия  и др.</t>
  </si>
  <si>
    <t xml:space="preserve">Приобретение по договору поставки продуктов питания: мясо с/м, рыба с/м, консервация, бакалея, гастрономия, морепродукты, мороженое, полуфабрикаты и др. </t>
  </si>
  <si>
    <t>Приобретение по договору поставки продуктов питания: мясо с/м,  рыба с/м, тесто слоеное, овощи с/м, ягоды с/м, морепродукты и др.</t>
  </si>
  <si>
    <t>Приобретение по договору поставки продуктов питания: кондитерские изделия (мини-рулеты)</t>
  </si>
  <si>
    <t>Приобретение по договору поставки продуктов питания: кондитерские издели в индивидуальной упаковке, вода, сухогруз (чипсы. Сухарики, кириешки и тд.)</t>
  </si>
  <si>
    <t>Приобретение по договору поставки продуктов питания: мясо с/м, рыбопродукты, рыба с/м, морепродукты. Бакалея, кондитерские изделия, консервация, макаронные изделия, молочная продукция, соусы, пельмени, вареники, японская кухня, супы и др.)</t>
  </si>
  <si>
    <t>Приобретение по договору поставки напитков (соки, вода, пиво и др.)</t>
  </si>
  <si>
    <t>Приобретение по договору поставки продуктов питания: мясо с/м, рыба с/м, консервация бакалея, гастрономия, морепродукты, порционные изделия, макаронные изделия, молочная продукция, специи, мороженое, пельмени и др.</t>
  </si>
  <si>
    <t>Оказание платных медицинских услуг</t>
  </si>
  <si>
    <t>Наличие лицензии на оказание платных медицинких услуг</t>
  </si>
  <si>
    <t>Выполнение работ по механизированной очистке (уборке) территорий аэропорта Сургута</t>
  </si>
  <si>
    <t>В соответствии с Техническим заданием Заказчика</t>
  </si>
  <si>
    <t>январь  2023г.</t>
  </si>
  <si>
    <t>G.45</t>
  </si>
  <si>
    <t>G.45.20.21.100</t>
  </si>
  <si>
    <t>N.81.29.12 мсп</t>
  </si>
  <si>
    <t>Выполнение работ по техническому обслуживанию и ремонту спецмашин и оборудования к ним</t>
  </si>
  <si>
    <t>Наличие квалифицированного персонала</t>
  </si>
  <si>
    <t>Республика Саха (Якутия) Ленский район, Талаканское месторождение</t>
  </si>
  <si>
    <t>Выполнение комплекса работ по сертификации аэродрома в соответствии с ФАП-262</t>
  </si>
  <si>
    <t>H.52</t>
  </si>
  <si>
    <t>H.52.21</t>
  </si>
  <si>
    <t>Оказание услуг специальной  нефтепромысловой техникой</t>
  </si>
  <si>
    <t>Наличие  квалифицированного персонала, автотранспортных средств  Своевременность оказания услуг.</t>
  </si>
  <si>
    <t xml:space="preserve">Приобретение по договору поставки продуктов питания: мороженое </t>
  </si>
  <si>
    <t>Обновление версий установленного программного обеспечения. Проверка (тестирование) баз данных с выдачей рекомендаций специалистам Заказчика. Оперативный анализ сбойных ситуаций и их устранение. Проведение консультаций по вопросам связанным с программным продуктом. Обучение специалистов Заказчика по работе с программным продуктом</t>
  </si>
  <si>
    <t xml:space="preserve">Оказание услуг по внедрению информационной системы бухгалтерского учета на базе платформы "1С: Предприятие»: "Бухгалтерия предприятия КОРП, редакция 3.0" </t>
  </si>
  <si>
    <t>Оказание услуг по внедрению информационной системы бухгалтерского учета на базе "1С Предприятие КОРП, редакция 2.0 и "Фронтол"</t>
  </si>
  <si>
    <t xml:space="preserve">Своевременность оказания услуг. Наличие квалифицированного персонала  </t>
  </si>
  <si>
    <t>Выполнение работ по сопровождению программного продукта "Автоматизированная система управления агентской деятельностью (ASNex-ABC)</t>
  </si>
  <si>
    <t>Приобретение по договору поставки продуктов питания: мясо с/м, рыба с/м, консервация бакалея, гастрономия, морепродукты, макаронные изделия и др.</t>
  </si>
  <si>
    <t>Приобретение по договору поставки продуктов питания: мясо с/м, рыба с/м, полуфабрикаты, субпродукты  и др.</t>
  </si>
  <si>
    <t>Приобретение по договору поставки продуктов питания: фрукты, овощи</t>
  </si>
  <si>
    <t>Приобретение по договору поставки продуктов питания: мясо с/м, рыба с/м, морепродукты, бакалея, макаронные изделия, консервация, японская кухня, молочная продукция, ягоды с/м, овощи с/м, гастрономия, пельмени, специи и др.</t>
  </si>
  <si>
    <t>Приобретение по договору поставки продуктов питания: консервация, бакалея</t>
  </si>
  <si>
    <t>Приобретение по договору поставки прохладительных напитков</t>
  </si>
  <si>
    <t>Приобретение по договору поставки расходных материалов для кассовых аппаратов (чековые ленты, термоэтикетки, этиктпистолеты)</t>
  </si>
  <si>
    <t>С.17.12 мсп</t>
  </si>
  <si>
    <t>Приобретение по договору поставки продуктов питания: кондитерские изделия, чипсы, снэки и др.</t>
  </si>
  <si>
    <t>Е.38.1</t>
  </si>
  <si>
    <t xml:space="preserve">Наличие квалифицированного персонала и оборудования  у исполнителя. 
Наличие лицензии на вид деятельности. </t>
  </si>
  <si>
    <t>Оказание услуг по захоронению, обезвреживанию и обработке отходов</t>
  </si>
  <si>
    <t>Приобретение по договору поставки алкольных и безалкогольных напитков</t>
  </si>
  <si>
    <t>СОГЛАСОВАНО:</t>
  </si>
  <si>
    <t>Наличие необходимого оборудования, квалифицированного персонала</t>
  </si>
  <si>
    <t>Оказание услуг по обеспечению послегарантийного обслуживания и ремонта элементов, узлов, блоков, плат, изделия АПР DF2000</t>
  </si>
  <si>
    <t>Тип I должен соответствовать стандартам SAE AMS 1424 / ISO 11075. ПОЖ тип IV должен соответствовать стандартам SAE AMS 1428 / ISO 11078. Наличие паспорта продукции, Сертификата соответствия и накладных на поставляемую партию</t>
  </si>
  <si>
    <t>С.33.12.1 мсп</t>
  </si>
  <si>
    <t>Приобретение по договору поставки оборудования системы радиоинформирования и звукового ориентирования для инвалидов по зрению и других маломобильных групп населения</t>
  </si>
  <si>
    <t>С.26.30.11.150 мсп</t>
  </si>
  <si>
    <t>Наличие сертификата соответствия на поставляемое оборудование. Гарантия не менее 12 месяцев</t>
  </si>
  <si>
    <t>Оказание услуг по проведению индивидуального дозиметрического контроля персонала группы А</t>
  </si>
  <si>
    <t>Оказание услуг на проведение предсменных/предрейсовых, послесменных/послерейсовых медицинских осмотров</t>
  </si>
  <si>
    <t>Оказание услуг по предоставлению неисключительных лицензий для использования программного обеспечения</t>
  </si>
  <si>
    <t>Проведение своевременного обновления. Наличие лицензии</t>
  </si>
  <si>
    <t>Выполнение работ по ремонту женского и мужского сан. узла КДЦА здания Аэровокзала</t>
  </si>
  <si>
    <t>Выполнение работ должно проводиться в соответствии с дефектной ведомостью, соответствовать действующим нормам. Наличие персонала и оборудования  у Подрядчика</t>
  </si>
  <si>
    <t>Инженер 1 категории отдела подготовки и проведения торгов</t>
  </si>
  <si>
    <t>А.А. Морозова</t>
  </si>
  <si>
    <t>Наличие лицензии , выдача соответствующих документов после обследования</t>
  </si>
  <si>
    <t>М.71.20.11.110</t>
  </si>
  <si>
    <t>Приобретение по договору поставки запасных частей для противообледенительной машины</t>
  </si>
  <si>
    <t>Наличие сертификата, паспорта изделия. Совместимость с имеющейся техникой</t>
  </si>
  <si>
    <t>С.29.32.30 мсп</t>
  </si>
  <si>
    <t>Наличие аттестата аккредитации на право оказания услуг</t>
  </si>
  <si>
    <t>М.71.20.11.190</t>
  </si>
  <si>
    <t>Оказание услуг по проведению химико-аналитических исследований сточной, хозяйственно-питьевой  воды</t>
  </si>
  <si>
    <t>Приобретение по договору поставки хозяйственных товаров</t>
  </si>
  <si>
    <t>Оказание услуг по проведению лабораторных исследований</t>
  </si>
  <si>
    <t>Оказание услуг по проведению лабораторных анализов контроля качества авиаГСМ и спецжидкостей</t>
  </si>
  <si>
    <t>М.71.20.11</t>
  </si>
  <si>
    <t>Исполнитель предоствляет Закачику паспорт качества, выдает заключение по результатам проведеннных испытаний</t>
  </si>
  <si>
    <t>Выполнение работ по изготовлению и монтажу стационарного металлического пандуса с поручнями из нержавеющей стали для маломобильных групп населения с внешней стороны здания</t>
  </si>
  <si>
    <t>Наличие персонала и оборудования. Своевременность выполнения работ</t>
  </si>
  <si>
    <t>март  2023г.</t>
  </si>
  <si>
    <t>F.43.99.50.110 мсп</t>
  </si>
  <si>
    <t>Оказание услуг по проведению обследований, замеров, отбора проб соответствующих услуг</t>
  </si>
  <si>
    <t>Приобретение по договору поставки наборов одноразового использования для сервировки</t>
  </si>
  <si>
    <t>С.22.29.23.110 мсп</t>
  </si>
  <si>
    <t xml:space="preserve">Предоставление доступа к сети Интернет с предоставлением IP адреса </t>
  </si>
  <si>
    <t>Услуги должны быть оказаны в соответствии с ФЗ от 31.03.1999г. №69 ФЗ Правила поставки газа в РФ №162 от 05.02.1998г. ГОСТ 5542-57</t>
  </si>
  <si>
    <t>D.35</t>
  </si>
  <si>
    <t>декабрь  2027г.</t>
  </si>
  <si>
    <t>D.35.22.10.110 искл.</t>
  </si>
  <si>
    <t>Оказание услуг по транспортировке природного газа</t>
  </si>
  <si>
    <t>Приобретение по договору поставки предметов сервиса (подголовник без логотипа одноразовый, чехол нетканый на наушники, чехол на кресло пилота, салфетка для тележки и др.)</t>
  </si>
  <si>
    <t>Предоставление услуг громкоговорящей связи, радиосвязи</t>
  </si>
  <si>
    <t xml:space="preserve">Наличие лицензии на оказание услуг связи </t>
  </si>
  <si>
    <t>J.61.20.11.000</t>
  </si>
  <si>
    <t>J.61.90.10.191</t>
  </si>
  <si>
    <t>Предоставление услуг по перевозке работников к месту работы и обратно (вахтовые перевозки)</t>
  </si>
  <si>
    <t xml:space="preserve">Доставка сотрудников  к месту работы и обратно, по установленным Заказчиком маршрутам. Наличие лицензии.  </t>
  </si>
  <si>
    <t>H.49.39.33.000 мсп</t>
  </si>
  <si>
    <t>Инженер 1 категории  отдела подготовки и проведения торгов</t>
  </si>
  <si>
    <t xml:space="preserve">J.61.10.130 </t>
  </si>
  <si>
    <t>Оказание услуг по пересчету координат приаэродромных территорий аэропорта Ноябрьск из СК-1963 район W зона 4 в МСК89 зона 4; подготовке EXML схем приаэродромных территорий для внесения свдений в ЕГРН</t>
  </si>
  <si>
    <t>М.71.12.11.900</t>
  </si>
  <si>
    <t>Оказание услуг в соответствии с Техническим заданием Заказчика, своевременное оказание услуг, наличие квалифицированного  персонала</t>
  </si>
  <si>
    <t xml:space="preserve">Оказание услуг должно соответствовать действующему законодательству РФ. Наличие персонала и оборудования  у Исполнителя.  </t>
  </si>
  <si>
    <t xml:space="preserve">Выполнение работ по текущему ремонту, техническому обслуживанию, проведению диагностик ТС, мойка автомобилей </t>
  </si>
  <si>
    <t>Оказание услуг по проведению лабораторных исследований проб природных и сточных вод с очистных сооружений</t>
  </si>
  <si>
    <t xml:space="preserve">Наличие квалифицированного персонала у исполнителя. Своевременность оказания услуги </t>
  </si>
  <si>
    <t>Приобретение по договору поставки кофе в зернах</t>
  </si>
  <si>
    <t>Приобретение по договору поставки оборудование, запасные части для автоматизированной парковочной системы "ПАРКТАЙМ.ПРО"</t>
  </si>
  <si>
    <t>С.27.90.70.000 мсп</t>
  </si>
  <si>
    <t>G.45.20.11.111</t>
  </si>
  <si>
    <t>М.71.20.11.130</t>
  </si>
  <si>
    <t>С.10.83.11.120</t>
  </si>
  <si>
    <t>С.27.51.21.122 мсп</t>
  </si>
  <si>
    <t>С.29.10.30.111 мсп</t>
  </si>
  <si>
    <t>Приобретение по договору поставки электрической мясорубки настольной КТ LM 98/P UNGER  и тендерайзера настольного КТ-РК, новых, не бывших в эксплуатации, не ранее 2022 года выпуска (либо эквивалент)</t>
  </si>
  <si>
    <t xml:space="preserve">Приобретение по договору купли-продажи автобуса перронного,  нового, не бывшего в эксплуатации, с годом выпуска не ранее 2022 года </t>
  </si>
  <si>
    <t>Приобретение по договору поставки одноразовой посуды и упаковочных материалов</t>
  </si>
  <si>
    <t>Приобретение по договору поставки питьевой воды</t>
  </si>
  <si>
    <t>Наличие сертификата качества</t>
  </si>
  <si>
    <t>Приобретение по договору поставки анализаторов уровня чистоты топлива (АУЧТ) либо индикаторов качества авиационного топлива (ИКАТ), в количестве 12 000 штук, новых, не бывших в эксплуатации</t>
  </si>
  <si>
    <t>Запрос котировок</t>
  </si>
  <si>
    <t>С.26.51.52.120 мсп</t>
  </si>
  <si>
    <t>Индикаторы должны  иметь разрешение ФГУП ГосНИИ ГА на промышленное производство и положительное заключение ФГУП ГосНИИ ГА на применение в гражданской авиации при проведении аэродромного контроля качества авиационных топлив</t>
  </si>
  <si>
    <t>С.28.92.30.160 мсп</t>
  </si>
  <si>
    <t>Наличие сертификата качества. В соответствии с Техническим заданием Заказчика</t>
  </si>
  <si>
    <t xml:space="preserve">Приобретение по договору поставки заливщика битумных мастик, в количестве 1 штуки, нового, не бывшего в эксплуатации, без внешних повреждений, поверхности должны быть не коррозированы и иметь товарный вид, с датой изготовления не ранее 2022 года. 
</t>
  </si>
  <si>
    <t xml:space="preserve">Приобретение по договору поставки перчаток парадных безворсовых, белого цвета, новых, не бывших в эксплуатации, сроком изготовления не ранее 2023 года </t>
  </si>
  <si>
    <t>Генеральный директор</t>
  </si>
  <si>
    <t>Е.В. Дьячков</t>
  </si>
  <si>
    <t>С.11.07.11.121</t>
  </si>
  <si>
    <t>С.14.19.13.000</t>
  </si>
  <si>
    <t>Оказание услу по техническому обслуживанию ГГС DCP производства Neumann Elektronik</t>
  </si>
  <si>
    <t xml:space="preserve">Оказание услуг по проведению технической экспертизы светосигнального оборудования аэропорта Ноябрьск, выработавшего срок службы, в целях определения возможности его дальнейшего использования (в интересах Ноябрьского филиала). </t>
  </si>
  <si>
    <t>М.71.20.19</t>
  </si>
  <si>
    <t>Оказание услуг по обеспечению аэронавигационной информацией</t>
  </si>
  <si>
    <t>Соответствие требованиям ФАП утв. 11.03.2010 №138</t>
  </si>
  <si>
    <t>Оказание услуг по холодному водоснабжению</t>
  </si>
  <si>
    <t>Е.36</t>
  </si>
  <si>
    <t>Утвержденные в установленном порядке тарифы. Соответствие СанПин 2.14.1074-01</t>
  </si>
  <si>
    <t>куб.м.</t>
  </si>
  <si>
    <t>согласно счетчиков</t>
  </si>
  <si>
    <t>Е.36.00.20.130 искл.</t>
  </si>
  <si>
    <t>Оказание услуг  по отпуску тепловой энергии</t>
  </si>
  <si>
    <t>В соответствии с утвержденными в установленном порядке тарифами</t>
  </si>
  <si>
    <t>Гкал.</t>
  </si>
  <si>
    <t>D.35.30.11.111 искл.</t>
  </si>
  <si>
    <t>п. Березово-4910</t>
  </si>
  <si>
    <t>С.33.12.29.000</t>
  </si>
  <si>
    <t>J.61.10.41.000</t>
  </si>
  <si>
    <t>H.52.23.12.110</t>
  </si>
  <si>
    <t>Предоставление доступа к сети Интернет</t>
  </si>
  <si>
    <t>Выполнение работ по периодической калибровке измерителя коэффициента сцепления модели ASFTT-5</t>
  </si>
  <si>
    <t>декабрь  2024г.</t>
  </si>
  <si>
    <t>Выполнение комплекса проектно-изыскательских работ объекта: Реконструкция профилактория "Полет"</t>
  </si>
  <si>
    <t>Наличие Сертификата о калибровке</t>
  </si>
  <si>
    <t>М.71.12.12.130</t>
  </si>
  <si>
    <t>Наличие разрешения на выполнение проектных работ, наличие  у исполнителя программных средств, необходимых для разработки проектов, квалифицированного  персонала</t>
  </si>
  <si>
    <t>Приобретение по договору поставки электрической энергии</t>
  </si>
  <si>
    <t>D.35.12.10.110 искл.</t>
  </si>
  <si>
    <t>Приобретение по договору поставки агрегата воздушно – отопительного (тепловентилятора) СТД- 300, нового, не бывшего в эксплуатации, не ранее 2022 года выпуска (либо аналог)</t>
  </si>
  <si>
    <t>С.27.51.26.110 мсп</t>
  </si>
  <si>
    <t>В соответствии с Техническим заданием Заказчика. Наличие сертификата качества</t>
  </si>
  <si>
    <t>С.20.59.52.190</t>
  </si>
  <si>
    <t xml:space="preserve">Приобретение по договору поставки противогололедных реагентов жидких и гранулированных
</t>
  </si>
  <si>
    <t>Анулировано</t>
  </si>
  <si>
    <t>Приобретение по договору поставки герметика битумно-полимерного, полимерной грунтовки, шнура уплотнительного, защитно-восстановительного состава для асфальтобетона (для применения на аэродромах гражданской авиации)</t>
  </si>
  <si>
    <t>Продукция должна иметь сертификат  ФАВТ. В соответствии с Техническим заданием Заказчика</t>
  </si>
  <si>
    <t>С.20.30.22.170</t>
  </si>
  <si>
    <t>Приобретение по договору поставки ремонтных материалов для применения на искусственных покрытиях аэродрома (для применения на аэродромах гражданской авиации)</t>
  </si>
  <si>
    <t>С.23.20.13</t>
  </si>
  <si>
    <t>С.20.59.52.199</t>
  </si>
  <si>
    <t xml:space="preserve">Дьячков Е.В. </t>
  </si>
  <si>
    <t>февраль 2024г.</t>
  </si>
  <si>
    <t xml:space="preserve">Оказание услуг по страхованию гражданской ответственности  владельцев аэропортов и органов управления воздушным движением (аэропорт г. Сургута, ЯНАО г. Ноябрьск, Республика Саха (Якутия),  Ленский район, Талаканское месторождение) </t>
  </si>
  <si>
    <t>К.65.12.32 искл.</t>
  </si>
  <si>
    <t>Оказание услуг по корректировке проекта нормативов образования отходов и лимитов на их размещение</t>
  </si>
  <si>
    <t>М.74.90.13.000 мсп</t>
  </si>
  <si>
    <t>Наличие разрешения на оказание услуг по корректировке проектных работ, наличие  у исполнителя квалифицированного  персонала</t>
  </si>
  <si>
    <t>апрель  2023г.</t>
  </si>
  <si>
    <t>Оказание услуг по корректировке инвентаризации источников выбросов и проекта нормативов предельно допустимых выбросов</t>
  </si>
  <si>
    <t>Приобретение по договору поставки лакокрасочной продукции</t>
  </si>
  <si>
    <t>С.20.30.11</t>
  </si>
  <si>
    <t>Наличие сертификата качества, своевременность поставки товара</t>
  </si>
  <si>
    <t>Приобретение по договору поставки запасных частей к автомобильной технике</t>
  </si>
  <si>
    <t>Оказание услуг на отпуск тепловой энергии в горячей воде</t>
  </si>
  <si>
    <t>п. Березово</t>
  </si>
  <si>
    <t>D.35.30.12.130 искл.</t>
  </si>
  <si>
    <t>С.29.32.30.390 мсп</t>
  </si>
  <si>
    <t>Приобретение по договору поставки электроматериалов</t>
  </si>
  <si>
    <t>С.27.90.40.190 мсп</t>
  </si>
  <si>
    <t>Выполнение работ по ремонту детекторов паров ВВ МО- 2М</t>
  </si>
  <si>
    <t>С.33.13.11.000 мсп</t>
  </si>
  <si>
    <t xml:space="preserve">Наличие персонала и оборудования  у Исполнителя </t>
  </si>
  <si>
    <t xml:space="preserve">Оказание услуг по внедрению информационной системы бухгалтерского учета на базе платформы "1С: Предприятие»: "Бухгалтерия предприятия КОРП, редакция 3.0" и "Фронтол" </t>
  </si>
  <si>
    <t>J.63</t>
  </si>
  <si>
    <t>Выполнение комплексных работ по обследованию аэродрома и подготовке доказательной документации для сертификации аэродрома Ноябрьск</t>
  </si>
  <si>
    <t>J.63.11.13.000 мсп</t>
  </si>
  <si>
    <t>М.71.20.19.129</t>
  </si>
  <si>
    <t>Приобретение по договору поставки модуля порошкового пожаротушения</t>
  </si>
  <si>
    <t>Оказание услуг по техническому обслуживанию средств охранно-пожарной сигнализации на объектах ПП Игрим</t>
  </si>
  <si>
    <t>N.80.20.10.000</t>
  </si>
  <si>
    <t>Оказание образовательных услуг</t>
  </si>
  <si>
    <t>P.85</t>
  </si>
  <si>
    <t>Оказание услуг по ремонту холодильного оборудования</t>
  </si>
  <si>
    <t xml:space="preserve">P.85 </t>
  </si>
  <si>
    <t>Оказание услуг по проведению аттестации сотрудников САБ</t>
  </si>
  <si>
    <t>Наличие квалифицированного персонала.Своевременность оказания услуг</t>
  </si>
  <si>
    <t>С.26.30.50.129 мсп</t>
  </si>
  <si>
    <t>С.33.12.19 мсп</t>
  </si>
  <si>
    <t>P.85.42.19.000 искл.</t>
  </si>
  <si>
    <t>P.85.42.19.900</t>
  </si>
  <si>
    <t>Приобретение по договору поставки радиостанции авиационной</t>
  </si>
  <si>
    <t>Выполнение работ по профилактическим обследованиям артезианской скважины</t>
  </si>
  <si>
    <t>E.39</t>
  </si>
  <si>
    <t>Оказание услуг должно производиться в соответствии с ФЗ №115-ФЗ от 21.07.1997г. ПБ 12-529-03</t>
  </si>
  <si>
    <t>Оказание услуг по поддержанию в постоянной готовности сил и средств для выполнения работ по локализации и ликвидации разливов нефти и нефтепродуктов на опасных производственных объетах</t>
  </si>
  <si>
    <t>Наличие квалифицированного персонала. Своевременность выполнения работ.Наличие сертификата качества</t>
  </si>
  <si>
    <t>Выполнение комплексных работ по установке системы для очистки воды (Профилакторий)</t>
  </si>
  <si>
    <t>С.25.73.60.150 мсп</t>
  </si>
  <si>
    <t>Приобретение по договору поставки пластин (ножей) для отвалов снегоуборочной техники, новых, не бывших в эксплуатации</t>
  </si>
  <si>
    <t>Приобретение по договору поставки запчастей и материалов для светосигнального оборудования аэропорта г. Ноябрьск</t>
  </si>
  <si>
    <t>Наличие сертификата качества, паспорта изделий и пр. В соответствии с Техническим заданием Заказчика. Размер 800x280x50; 1820х200х50. В соответствии с Техническим заданием Заказчика</t>
  </si>
  <si>
    <t>Наличие сертификата качества, паспорта изделий и пр. В соответствии с Техническим заданием Заказчика</t>
  </si>
  <si>
    <t>С.27.40.21.120 мсп</t>
  </si>
  <si>
    <t>Приобретение по договору поставки фонарей электрических в количестве 5 штук и средств индивидуальной защиты органов дыхания в количестве 12 штук, новых, не бывших в эксплуатации, не ранее 2023 года изготовления</t>
  </si>
  <si>
    <t>Наличие сертификата качества.  В соответствии с Техническим заданием Заказчика</t>
  </si>
  <si>
    <t xml:space="preserve">Приобретение по договору поставки посуды одноразового использования (посуда одноразовая из полистирола) </t>
  </si>
  <si>
    <t>М.71.20.19.160</t>
  </si>
  <si>
    <t>Выполнение работ (оказанию услуг) по ежедневной комплексной уборке офисных (служебных), производственных помещений и общественных зон объектов Ноябрьского филиала, а также по содержанию и уборке прилегающих к объектам территорий</t>
  </si>
  <si>
    <t>N.81.21.10.000 мсп</t>
  </si>
  <si>
    <t>Выполнение работ по проведению экспертизы промышленной безопасности по сооружениям и технологическому оборудованию: «Технологический трубопровод склада ГСМ (площадка технологических трубопроводов», «Технологический трубопровод «Внутрискладские перекачки горючего», «Фильтр ФГН-120 на пункте приёма авиатоплива УФП»</t>
  </si>
  <si>
    <t>В соответствии с требованиями ГОСТа, наличие сертификата качества. В соответствии с Техническим заданием Заказчика</t>
  </si>
  <si>
    <t>Наличие лицензии на осуществление деятельности по проведению экспертизы промышленной безопасности. В соответствии с Техническим заданием Заказчика</t>
  </si>
  <si>
    <t>Своевременное и качественное выполнение работ по уборке,  содержанию административного здания. В соответствии с Техническим заданием Заказчика</t>
  </si>
  <si>
    <t>Е.39.00.12.121</t>
  </si>
  <si>
    <t>С.28.29.12.119 мсп</t>
  </si>
  <si>
    <t>С.27.90.33.110 мсп</t>
  </si>
  <si>
    <t>Оказание услуг по сопровождению программного комплекса "Управление отправками на авиалиниях "Купол" (Сургут)</t>
  </si>
  <si>
    <t>Оказание услуг по сопровождению программного комплекса "Управление отправками на авиалиниях "Купол" (Талакан)</t>
  </si>
  <si>
    <t>J.62.03.12.130 мсп</t>
  </si>
  <si>
    <t>Н.49.31.21.110  мсп</t>
  </si>
  <si>
    <t>Доставка сотрудников Ноябрьского филиала АО "Аэропорт Сургут" к месту работы и обратно, по установленным Закзчиком маршрутам. Наличие лицензии на оказание  транспортных услуг. В соответствии с Техническим заданием Заказчика</t>
  </si>
  <si>
    <t>май 2024г.</t>
  </si>
  <si>
    <t>Оказание транспортных услуг по доставке работников Ноябрьского филиала автобусным транспортом к месту работы и обратно в соответствии с графиками движения и маршрутами</t>
  </si>
  <si>
    <t xml:space="preserve">Выполнение работ по огнезащитной обработке деревянных конструкций чердачного перекрытия </t>
  </si>
  <si>
    <t>F.43.29.11.140 мсп</t>
  </si>
  <si>
    <t>Выполнение работ по ремонту помещений грузового склада</t>
  </si>
  <si>
    <t>Приобретение по договору поставки силовых трансформаторов ТМГ-400кВА/10/0,4кВ УХЛ 1, в количестве 2 штук, новых, не бывших в эксплуатации, не ранее 2021 года выпуска (либо эквивалент)</t>
  </si>
  <si>
    <t>Приобретение по договору поставки рабочего органа шнекороторного снегоочистителя Амкодор М.78400000010-03 на базе УРАЛ-4320, нового, не бывшего в эксплуатации, не ранее 2021 года выпуска</t>
  </si>
  <si>
    <t>Приобретение по договору поставки щеток для снегоуборочной техники, новых, не бывших в эксплуатации</t>
  </si>
  <si>
    <t>F.43.39.19.190 мсп</t>
  </si>
  <si>
    <t>С.27.11.43.000 мсп</t>
  </si>
  <si>
    <t>Щетка кассетная с металлическим ворсом 1037х300мм , совместимость со спецмашинами типа SCHMIDT CJS914 Super II. Щетка дисковая (металл) 254х900 для спецмашины АС4000. Щетка дисковая 120х550 для тракторов МТЗ-82. Наличие сертификата качества, паспорта изделий и пр. В соответствии с Техническим заданием Заказчика</t>
  </si>
  <si>
    <t xml:space="preserve">В соответствии с Техническим заданием Заказчика. Выполнение работ должно проводится в соответствии с дефектной ведомостью, соответствовать действующим нормам. Наличие квалифицированного персонала и оборудования  у Подрядчика  </t>
  </si>
  <si>
    <t>Оказание специальных научно-технических услуг</t>
  </si>
  <si>
    <t>М.71.12.11</t>
  </si>
  <si>
    <t>Оказание по предоставлению санаторно-курортных услуг с лечением</t>
  </si>
  <si>
    <t>Своевременность оказания услуг</t>
  </si>
  <si>
    <t>Q.86.90.19.140</t>
  </si>
  <si>
    <t>Приобретение по договору поставки аэродромного знака в комплекте</t>
  </si>
  <si>
    <t>С.28.99.39.190 мсп</t>
  </si>
  <si>
    <t>Наличие сертификата, паспорта</t>
  </si>
  <si>
    <t>Элементы фильтрующие, коагулирующие, сепарирующие для очистки топлива для реактивных двигателей по ГОСТ 10227-86 с изм. 1-6 и ТР ТС 013/2011 (далее – авиатопливо) при осуществлении технологических операций на объектах, а также при выдаче в крыло воздушных судов. Гарантийный срок хранения не менее 2 (двух) лет в заводской упаковке</t>
  </si>
  <si>
    <t>Оказание услуг по организации питания в сбойных ситуациях</t>
  </si>
  <si>
    <t>С.10.89.19.290</t>
  </si>
  <si>
    <t>Оказание услуг по снятию старых дверных блоков из алюминиевых конструкций  и установке дверных блоков ПВХ и алюминия</t>
  </si>
  <si>
    <t>Оказание услуг по проведению производственного контроля</t>
  </si>
  <si>
    <t>Приобретение по договору поставки светосигнального оборудования</t>
  </si>
  <si>
    <t>Выполнение работ по озеленению привокзальной площади и уходу за цветниками</t>
  </si>
  <si>
    <t xml:space="preserve">Оказание услуг должно проводится в соответствии с дефектной ведомостью, соответствовать действующим нормам. Наличие квалифицированного персонала и оборудования  у Исполнителя  </t>
  </si>
  <si>
    <t>С.27.40.24.119 мсп</t>
  </si>
  <si>
    <t>F.43.32.10.110 мсп</t>
  </si>
  <si>
    <t>М.71.20.19.130</t>
  </si>
  <si>
    <t>N.81.30.10 мсп</t>
  </si>
  <si>
    <t>Оказание услуг по обращению с отходами I и II классов опсности</t>
  </si>
  <si>
    <t>Наличие лицензии на обращение с опасными отходами, наличие специализированного полигона на захоронение отходов производства и потребления, имеющего номер в ГРОРО (государственном реестре объектов размещения отходов)</t>
  </si>
  <si>
    <t>E.38.21.10.000</t>
  </si>
  <si>
    <t>С.20.59.41.000</t>
  </si>
  <si>
    <t>Приобретение по договору поставки автомобильных масел и спецжидкостей</t>
  </si>
  <si>
    <t>Приобретение по договору поставки запасных частей, новых, не бывших в эксплуатации, не ранее 2021 года выпуска.</t>
  </si>
  <si>
    <t>Антифриз зеленый; Антифриз красный; Масло Mobil ATF CHS (Shell Tellus S4 WX32);  Масло Shell Correna S4P100; Масло ВМГЗ; Масло Mobil Delvac (Shell Rimula M6); Масло Лукойл Авангард Ультра 5W40; Тосол А65;  Моющее средство для стекол;  Смазка ШРУС; Масло ZIC DEXTRON III; Автошампунь. В соответствии с Техническим заданием Заказчика</t>
  </si>
  <si>
    <t>Оказание услуг по подготовке проектной документации</t>
  </si>
  <si>
    <t>Н.49.41.12.000 мсп</t>
  </si>
  <si>
    <t>Оказание услуг по корректировке инвентаризации источников выбросов и проектов нормативов</t>
  </si>
  <si>
    <t xml:space="preserve">Приобретение по договору поставки канцелярских товаров, новых, не бывших в употреблении. </t>
  </si>
  <si>
    <t>С.22.29.25.000 мсп</t>
  </si>
  <si>
    <t>Начальник отдела подготовки и проведения торгов</t>
  </si>
  <si>
    <t>М.71.12.12.19.000</t>
  </si>
  <si>
    <t>E.39.00.23.000</t>
  </si>
  <si>
    <t>Выполнение работ по техническому обслуживанию инженерно-технических средств охраны аэропорта Талакан</t>
  </si>
  <si>
    <t xml:space="preserve">Своевременное и качественное выполнение работ.Наличие квалифицированного персонала. </t>
  </si>
  <si>
    <t xml:space="preserve">Приобретение по договору поставки рукавов для заправки самолетов и вертолетов авиационным топливом, новых, не бывших в эксплуатации, датой изготовления не ранее 2022 года. </t>
  </si>
  <si>
    <t>С.22.19.30.132 мсп</t>
  </si>
  <si>
    <t xml:space="preserve">Приобретение по договору поставки ранцевых пылесосов с комплектующими </t>
  </si>
  <si>
    <t>Приобретение по договору поставки профессиональной моющей химии</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</si>
</sst>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00_р_."/>
    <numFmt numFmtId="191" formatCode="[$-FC19]d\ mmmm\ yyyy\ &quot;г.&quot;"/>
    <numFmt numFmtId="192" formatCode="#,##0.00&quot;р.&quot;"/>
    <numFmt numFmtId="193" formatCode="[$-F800]dddd\,\ mmmm\ dd\,\ yyyy"/>
    <numFmt numFmtId="194" formatCode="#"/>
    <numFmt numFmtId="195" formatCode="#,##0&quot;р.&quot;"/>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_ ;\-#,##0\ "/>
    <numFmt numFmtId="201" formatCode="#,##0.00\ &quot;₽&quot;"/>
    <numFmt numFmtId="202" formatCode="#,##0_р_."/>
    <numFmt numFmtId="203" formatCode="#,##0\ &quot;₽&quot;"/>
    <numFmt numFmtId="204" formatCode="#,##0.00\ _₽"/>
    <numFmt numFmtId="205" formatCode="#,##0.000"/>
    <numFmt numFmtId="206" formatCode="[$-419]mmmm\ yyyy;@"/>
    <numFmt numFmtId="207" formatCode="#,##0.0"/>
  </numFmts>
  <fonts count="77">
    <font>
      <sz val="11"/>
      <color theme="1"/>
      <name val="Calibri"/>
      <family val="2"/>
    </font>
    <font>
      <sz val="11"/>
      <color indexed="8"/>
      <name val="Calibri"/>
      <family val="2"/>
    </font>
    <font>
      <sz val="10"/>
      <name val="Arial Cyr"/>
      <family val="0"/>
    </font>
    <font>
      <sz val="12"/>
      <name val="Times New Roman"/>
      <family val="1"/>
    </font>
    <font>
      <sz val="16"/>
      <name val="Times New Roman"/>
      <family val="1"/>
    </font>
    <font>
      <b/>
      <sz val="16"/>
      <name val="Times New Roman"/>
      <family val="1"/>
    </font>
    <font>
      <sz val="16"/>
      <color indexed="8"/>
      <name val="Times New Roman"/>
      <family val="1"/>
    </font>
    <font>
      <b/>
      <sz val="9"/>
      <name val="Tahoma"/>
      <family val="2"/>
    </font>
    <font>
      <b/>
      <sz val="12"/>
      <name val="Times New Roman"/>
      <family val="1"/>
    </font>
    <font>
      <sz val="12"/>
      <color indexed="8"/>
      <name val="Times New Roman"/>
      <family val="1"/>
    </font>
    <font>
      <sz val="12"/>
      <name val="Arial"/>
      <family val="2"/>
    </font>
    <font>
      <b/>
      <sz val="11"/>
      <name val="Times New Roman"/>
      <family val="1"/>
    </font>
    <font>
      <b/>
      <sz val="10"/>
      <name val="Times New Roman"/>
      <family val="1"/>
    </font>
    <font>
      <i/>
      <sz val="16"/>
      <name val="Times New Roman"/>
      <family val="1"/>
    </font>
    <font>
      <sz val="8"/>
      <name val="Times New Roman"/>
      <family val="1"/>
    </font>
    <font>
      <b/>
      <sz val="15"/>
      <name val="Times New Roman"/>
      <family val="1"/>
    </font>
    <font>
      <sz val="14"/>
      <name val="Times New Roman"/>
      <family val="1"/>
    </font>
    <font>
      <sz val="13"/>
      <name val="Times New Roman"/>
      <family val="1"/>
    </font>
    <font>
      <sz val="11"/>
      <name val="Times New Roman"/>
      <family val="1"/>
    </font>
    <font>
      <b/>
      <sz val="13"/>
      <name val="Times New Roman"/>
      <family val="1"/>
    </font>
    <font>
      <sz val="14"/>
      <color indexed="8"/>
      <name val="Times New Roman"/>
      <family val="1"/>
    </font>
    <font>
      <b/>
      <sz val="13.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2"/>
      <color indexed="10"/>
      <name val="Times New Roman"/>
      <family val="1"/>
    </font>
    <font>
      <b/>
      <sz val="12"/>
      <color indexed="10"/>
      <name val="Times New Roman"/>
      <family val="1"/>
    </font>
    <font>
      <b/>
      <sz val="16"/>
      <color indexed="10"/>
      <name val="Times New Roman"/>
      <family val="1"/>
    </font>
    <font>
      <sz val="16"/>
      <color indexed="8"/>
      <name val="Calibri"/>
      <family val="2"/>
    </font>
    <font>
      <sz val="16"/>
      <color indexed="10"/>
      <name val="Times New Roman"/>
      <family val="1"/>
    </font>
    <font>
      <sz val="10"/>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theme="1"/>
      <name val="Calibri"/>
      <family val="2"/>
    </font>
    <font>
      <sz val="12"/>
      <color rgb="FFFF0000"/>
      <name val="Times New Roman"/>
      <family val="1"/>
    </font>
    <font>
      <b/>
      <sz val="12"/>
      <color rgb="FFFF0000"/>
      <name val="Times New Roman"/>
      <family val="1"/>
    </font>
    <font>
      <b/>
      <sz val="16"/>
      <color rgb="FFFF0000"/>
      <name val="Times New Roman"/>
      <family val="1"/>
    </font>
    <font>
      <sz val="16"/>
      <color theme="1"/>
      <name val="Times New Roman"/>
      <family val="1"/>
    </font>
    <font>
      <sz val="16"/>
      <color theme="1"/>
      <name val="Calibri"/>
      <family val="2"/>
    </font>
    <font>
      <sz val="16"/>
      <color rgb="FF000000"/>
      <name val="Times New Roman"/>
      <family val="1"/>
    </font>
    <font>
      <sz val="16"/>
      <color rgb="FFFF0000"/>
      <name val="Times New Roman"/>
      <family val="1"/>
    </font>
    <font>
      <sz val="10"/>
      <color rgb="FF000000"/>
      <name val="Times New Roman"/>
      <family val="1"/>
    </font>
    <font>
      <b/>
      <sz val="8"/>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6" tint="0.599990010261535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right/>
      <top/>
      <bottom style="thin"/>
    </border>
    <border>
      <left>
        <color indexed="63"/>
      </left>
      <right style="thin"/>
      <top>
        <color indexed="63"/>
      </top>
      <bottom style="thin"/>
    </border>
    <border>
      <left>
        <color indexed="63"/>
      </left>
      <right style="thin"/>
      <top style="thin"/>
      <bottom/>
    </border>
    <border>
      <left>
        <color indexed="63"/>
      </left>
      <right>
        <color indexed="63"/>
      </right>
      <top style="thin"/>
      <bottom>
        <color indexed="63"/>
      </bottom>
    </border>
  </borders>
  <cellStyleXfs count="6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52"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7" borderId="7" applyNumberFormat="0" applyAlignment="0" applyProtection="0"/>
    <xf numFmtId="0" fontId="58" fillId="0" borderId="0" applyNumberFormat="0" applyFill="0" applyBorder="0" applyAlignment="0" applyProtection="0"/>
    <xf numFmtId="0" fontId="59" fillId="28"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60"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173" fontId="1" fillId="0" borderId="0" applyFont="0" applyFill="0" applyBorder="0" applyAlignment="0" applyProtection="0"/>
    <xf numFmtId="0" fontId="65" fillId="31" borderId="0" applyNumberFormat="0" applyBorder="0" applyAlignment="0" applyProtection="0"/>
  </cellStyleXfs>
  <cellXfs count="356">
    <xf numFmtId="0" fontId="0" fillId="0" borderId="0" xfId="0" applyFont="1" applyAlignment="1">
      <alignment/>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4" fillId="0" borderId="10"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2" xfId="0" applyFont="1" applyFill="1" applyBorder="1" applyAlignment="1">
      <alignment horizontal="left" vertical="center" wrapText="1"/>
    </xf>
    <xf numFmtId="3" fontId="4" fillId="0" borderId="10"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54" applyFont="1" applyFill="1" applyBorder="1" applyAlignment="1">
      <alignment horizontal="center" vertical="center" wrapText="1"/>
      <protection/>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Alignment="1">
      <alignment vertical="center" wrapText="1"/>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32"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17" fontId="4" fillId="0" borderId="16" xfId="0" applyNumberFormat="1" applyFont="1" applyFill="1" applyBorder="1" applyAlignment="1">
      <alignment horizontal="center" vertical="center" wrapText="1"/>
    </xf>
    <xf numFmtId="17" fontId="4" fillId="0" borderId="10"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17" fontId="4" fillId="33" borderId="16"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33" borderId="10" xfId="0" applyFont="1" applyFill="1" applyBorder="1" applyAlignment="1">
      <alignment vertical="center" wrapText="1"/>
    </xf>
    <xf numFmtId="17" fontId="4" fillId="33" borderId="10" xfId="0" applyNumberFormat="1" applyFont="1" applyFill="1" applyBorder="1" applyAlignment="1">
      <alignment horizontal="center" vertical="center" wrapText="1"/>
    </xf>
    <xf numFmtId="0" fontId="4" fillId="0" borderId="10" xfId="0" applyFont="1" applyBorder="1" applyAlignment="1">
      <alignment horizontal="left" vertical="center" wrapText="1"/>
    </xf>
    <xf numFmtId="49" fontId="4" fillId="0" borderId="10" xfId="0" applyNumberFormat="1" applyFont="1" applyFill="1" applyBorder="1" applyAlignment="1">
      <alignment horizontal="left" vertical="center" wrapText="1"/>
    </xf>
    <xf numFmtId="0" fontId="4" fillId="0" borderId="0" xfId="0" applyFont="1" applyFill="1" applyAlignment="1">
      <alignment vertical="center"/>
    </xf>
    <xf numFmtId="0" fontId="4" fillId="0" borderId="10" xfId="0" applyFont="1" applyBorder="1" applyAlignment="1">
      <alignment horizontal="center" vertical="center" wrapText="1"/>
    </xf>
    <xf numFmtId="0" fontId="4" fillId="0" borderId="0" xfId="0" applyFont="1" applyFill="1" applyAlignment="1">
      <alignment/>
    </xf>
    <xf numFmtId="2" fontId="4" fillId="33" borderId="10" xfId="0" applyNumberFormat="1" applyFont="1" applyFill="1" applyBorder="1" applyAlignment="1">
      <alignment horizontal="center" vertical="center" wrapText="1"/>
    </xf>
    <xf numFmtId="0" fontId="4" fillId="33" borderId="12" xfId="54" applyFont="1" applyFill="1" applyBorder="1" applyAlignment="1">
      <alignment horizontal="center" vertical="center" wrapText="1"/>
      <protection/>
    </xf>
    <xf numFmtId="0" fontId="4" fillId="33" borderId="12" xfId="54" applyFont="1" applyFill="1" applyBorder="1" applyAlignment="1">
      <alignment vertical="center" wrapText="1"/>
      <protection/>
    </xf>
    <xf numFmtId="1" fontId="4" fillId="33" borderId="10" xfId="0" applyNumberFormat="1" applyFont="1" applyFill="1" applyBorder="1" applyAlignment="1">
      <alignment horizontal="center" vertical="center" wrapText="1"/>
    </xf>
    <xf numFmtId="4" fontId="4"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wrapText="1"/>
      <protection/>
    </xf>
    <xf numFmtId="0" fontId="4" fillId="0" borderId="18" xfId="0" applyNumberFormat="1" applyFont="1" applyFill="1" applyBorder="1" applyAlignment="1" applyProtection="1">
      <alignment vertical="center" wrapText="1"/>
      <protection/>
    </xf>
    <xf numFmtId="3" fontId="4" fillId="33"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206" fontId="4" fillId="0" borderId="10" xfId="0" applyNumberFormat="1" applyFont="1" applyFill="1" applyBorder="1" applyAlignment="1">
      <alignment horizontal="center" vertical="center" wrapText="1"/>
    </xf>
    <xf numFmtId="44" fontId="5" fillId="0" borderId="0" xfId="0" applyNumberFormat="1" applyFont="1" applyFill="1" applyBorder="1" applyAlignment="1">
      <alignment horizontal="right" vertical="center" wrapText="1"/>
    </xf>
    <xf numFmtId="44" fontId="4" fillId="0" borderId="0" xfId="0" applyNumberFormat="1" applyFont="1" applyFill="1" applyBorder="1" applyAlignment="1">
      <alignment horizontal="right" vertical="center" wrapText="1"/>
    </xf>
    <xf numFmtId="44" fontId="4" fillId="0" borderId="0" xfId="0" applyNumberFormat="1" applyFont="1" applyFill="1" applyAlignment="1">
      <alignment horizontal="right" vertical="center" wrapText="1"/>
    </xf>
    <xf numFmtId="44" fontId="4" fillId="33" borderId="10" xfId="52" applyNumberFormat="1" applyFont="1" applyFill="1" applyBorder="1" applyAlignment="1">
      <alignment horizontal="right" vertical="center" wrapText="1"/>
    </xf>
    <xf numFmtId="44" fontId="4" fillId="0" borderId="10" xfId="0" applyNumberFormat="1" applyFont="1" applyFill="1" applyBorder="1" applyAlignment="1">
      <alignment horizontal="right" vertical="center" wrapText="1"/>
    </xf>
    <xf numFmtId="44" fontId="4" fillId="33" borderId="10" xfId="0" applyNumberFormat="1" applyFont="1" applyFill="1" applyBorder="1" applyAlignment="1">
      <alignment horizontal="right" vertical="center" wrapText="1"/>
    </xf>
    <xf numFmtId="44" fontId="4" fillId="0" borderId="10" xfId="52" applyNumberFormat="1" applyFont="1" applyFill="1" applyBorder="1" applyAlignment="1">
      <alignment horizontal="right" vertical="center" wrapText="1"/>
    </xf>
    <xf numFmtId="44" fontId="4" fillId="0" borderId="10" xfId="0" applyNumberFormat="1" applyFont="1" applyFill="1" applyBorder="1" applyAlignment="1" applyProtection="1">
      <alignment horizontal="right" vertical="center"/>
      <protection/>
    </xf>
    <xf numFmtId="44" fontId="4" fillId="33" borderId="12" xfId="54" applyNumberFormat="1" applyFont="1" applyFill="1" applyBorder="1" applyAlignment="1">
      <alignment horizontal="right" vertical="center" wrapText="1"/>
      <protection/>
    </xf>
    <xf numFmtId="44" fontId="4" fillId="0" borderId="10" xfId="0" applyNumberFormat="1" applyFont="1" applyFill="1" applyBorder="1" applyAlignment="1" applyProtection="1">
      <alignment horizontal="right" vertical="center" wrapText="1"/>
      <protection/>
    </xf>
    <xf numFmtId="44" fontId="4" fillId="0" borderId="12" xfId="0" applyNumberFormat="1" applyFont="1" applyFill="1" applyBorder="1" applyAlignment="1">
      <alignment horizontal="right"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0" xfId="0" applyNumberFormat="1" applyFont="1" applyFill="1" applyAlignment="1">
      <alignment horizontal="left" vertical="center"/>
    </xf>
    <xf numFmtId="0" fontId="3" fillId="34" borderId="0" xfId="0" applyFont="1" applyFill="1" applyBorder="1" applyAlignment="1">
      <alignment horizontal="left" vertical="center" wrapText="1"/>
    </xf>
    <xf numFmtId="0" fontId="3" fillId="0" borderId="0" xfId="0" applyFont="1" applyBorder="1" applyAlignment="1">
      <alignment horizontal="left" vertical="center" wrapText="1"/>
    </xf>
    <xf numFmtId="0" fontId="4" fillId="0" borderId="0" xfId="0" applyFont="1" applyFill="1" applyAlignment="1">
      <alignment horizontal="left" vertical="center" wrapText="1"/>
    </xf>
    <xf numFmtId="0" fontId="6"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0" xfId="0" applyFont="1" applyFill="1" applyAlignment="1">
      <alignment vertical="center" wrapText="1"/>
    </xf>
    <xf numFmtId="0" fontId="66" fillId="0" borderId="0" xfId="0" applyFont="1" applyFill="1" applyAlignment="1">
      <alignment vertical="center" wrapText="1"/>
    </xf>
    <xf numFmtId="0" fontId="3" fillId="0" borderId="0" xfId="0" applyFont="1" applyFill="1" applyAlignment="1">
      <alignment horizontal="center" vertical="center" wrapText="1"/>
    </xf>
    <xf numFmtId="44" fontId="3" fillId="0" borderId="0" xfId="0" applyNumberFormat="1" applyFont="1" applyFill="1" applyAlignment="1">
      <alignment horizontal="right" vertical="center" wrapText="1"/>
    </xf>
    <xf numFmtId="0" fontId="3" fillId="0" borderId="0" xfId="0" applyFont="1" applyFill="1" applyBorder="1" applyAlignment="1">
      <alignment horizontal="center" vertical="center" wrapText="1"/>
    </xf>
    <xf numFmtId="0" fontId="67" fillId="0" borderId="0" xfId="0" applyFont="1" applyAlignment="1">
      <alignment/>
    </xf>
    <xf numFmtId="0" fontId="8" fillId="0" borderId="0" xfId="0" applyFont="1" applyFill="1" applyBorder="1" applyAlignment="1">
      <alignment horizontal="center" vertical="center" wrapText="1"/>
    </xf>
    <xf numFmtId="44" fontId="8" fillId="0" borderId="0" xfId="0" applyNumberFormat="1" applyFont="1" applyFill="1" applyBorder="1" applyAlignment="1">
      <alignment horizontal="right" vertical="center" wrapText="1"/>
    </xf>
    <xf numFmtId="0" fontId="8" fillId="0" borderId="0" xfId="0" applyFont="1" applyFill="1" applyAlignment="1">
      <alignment vertical="center" wrapText="1"/>
    </xf>
    <xf numFmtId="0" fontId="8" fillId="0" borderId="0" xfId="0" applyFont="1" applyFill="1" applyAlignment="1">
      <alignment horizontal="center" vertical="center" wrapText="1"/>
    </xf>
    <xf numFmtId="44" fontId="3" fillId="0" borderId="0" xfId="0" applyNumberFormat="1" applyFont="1" applyFill="1" applyBorder="1" applyAlignment="1">
      <alignment horizontal="right"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68" fillId="32" borderId="17" xfId="0" applyFont="1" applyFill="1" applyBorder="1" applyAlignment="1">
      <alignment horizontal="center" vertical="center" wrapText="1"/>
    </xf>
    <xf numFmtId="0" fontId="68" fillId="32" borderId="14" xfId="0" applyFont="1" applyFill="1" applyBorder="1" applyAlignment="1">
      <alignment horizontal="center" vertical="center" wrapText="1"/>
    </xf>
    <xf numFmtId="0" fontId="68" fillId="32" borderId="14" xfId="0" applyFont="1" applyFill="1" applyBorder="1" applyAlignment="1">
      <alignment horizontal="left" vertical="center" wrapText="1"/>
    </xf>
    <xf numFmtId="0" fontId="69" fillId="32" borderId="14" xfId="0" applyFont="1" applyFill="1" applyBorder="1" applyAlignment="1">
      <alignment horizontal="center" vertical="center" wrapText="1"/>
    </xf>
    <xf numFmtId="44" fontId="68" fillId="32" borderId="14" xfId="0" applyNumberFormat="1" applyFont="1" applyFill="1" applyBorder="1" applyAlignment="1">
      <alignment horizontal="right" vertical="center" wrapText="1"/>
    </xf>
    <xf numFmtId="0" fontId="3" fillId="32" borderId="14" xfId="0" applyFont="1" applyFill="1" applyBorder="1" applyAlignment="1">
      <alignment horizontal="center" vertical="center" wrapText="1"/>
    </xf>
    <xf numFmtId="0" fontId="68" fillId="32" borderId="16"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11" fillId="32" borderId="10" xfId="0" applyFont="1" applyFill="1" applyBorder="1" applyAlignment="1">
      <alignment horizontal="center" vertical="center" textRotation="90" wrapText="1"/>
    </xf>
    <xf numFmtId="0" fontId="11" fillId="32" borderId="17" xfId="0" applyFont="1" applyFill="1" applyBorder="1" applyAlignment="1">
      <alignment horizontal="center" vertical="center" wrapText="1"/>
    </xf>
    <xf numFmtId="0" fontId="3" fillId="33" borderId="10" xfId="0" applyFont="1" applyFill="1" applyBorder="1" applyAlignment="1">
      <alignment horizontal="center" vertical="center" wrapText="1"/>
    </xf>
    <xf numFmtId="17"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4" fillId="32" borderId="17" xfId="0" applyFont="1" applyFill="1" applyBorder="1" applyAlignment="1">
      <alignment horizontal="center" vertical="center" wrapText="1"/>
    </xf>
    <xf numFmtId="0" fontId="5" fillId="32" borderId="14" xfId="0" applyFont="1" applyFill="1" applyBorder="1" applyAlignment="1">
      <alignment horizontal="center" vertical="center" wrapText="1"/>
    </xf>
    <xf numFmtId="44" fontId="4" fillId="32" borderId="14" xfId="0" applyNumberFormat="1" applyFont="1" applyFill="1" applyBorder="1" applyAlignment="1">
      <alignment horizontal="right" vertical="center" wrapText="1"/>
    </xf>
    <xf numFmtId="0" fontId="4" fillId="32" borderId="16"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10" xfId="55" applyFont="1" applyFill="1" applyBorder="1" applyAlignment="1">
      <alignment horizontal="left" vertical="center" wrapText="1"/>
      <protection/>
    </xf>
    <xf numFmtId="0" fontId="5" fillId="32" borderId="10" xfId="0" applyNumberFormat="1" applyFont="1" applyFill="1" applyBorder="1" applyAlignment="1">
      <alignment horizontal="center" vertical="center" wrapText="1"/>
    </xf>
    <xf numFmtId="0" fontId="5" fillId="32" borderId="12" xfId="0" applyFont="1" applyFill="1" applyBorder="1" applyAlignment="1">
      <alignment horizontal="center" vertical="center" wrapText="1"/>
    </xf>
    <xf numFmtId="44" fontId="5" fillId="32" borderId="12" xfId="0" applyNumberFormat="1" applyFont="1" applyFill="1" applyBorder="1" applyAlignment="1">
      <alignment horizontal="right" vertical="center" wrapText="1"/>
    </xf>
    <xf numFmtId="49" fontId="5" fillId="32" borderId="10" xfId="0" applyNumberFormat="1" applyFont="1" applyFill="1" applyBorder="1" applyAlignment="1">
      <alignment horizontal="center" vertical="center" wrapText="1"/>
    </xf>
    <xf numFmtId="0" fontId="4" fillId="33" borderId="10" xfId="0" applyFont="1" applyFill="1" applyBorder="1" applyAlignment="1">
      <alignment horizontal="left" vertical="top" wrapText="1"/>
    </xf>
    <xf numFmtId="49" fontId="4" fillId="0" borderId="12" xfId="0" applyNumberFormat="1"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vertical="center" wrapText="1"/>
    </xf>
    <xf numFmtId="16" fontId="4" fillId="0" borderId="10" xfId="0" applyNumberFormat="1" applyFont="1" applyFill="1" applyBorder="1" applyAlignment="1">
      <alignment horizontal="center" vertical="center" wrapText="1"/>
    </xf>
    <xf numFmtId="201" fontId="3" fillId="0" borderId="0" xfId="0" applyNumberFormat="1" applyFont="1" applyFill="1" applyBorder="1" applyAlignment="1">
      <alignment horizontal="left" vertical="center" wrapText="1"/>
    </xf>
    <xf numFmtId="0" fontId="4" fillId="0" borderId="0" xfId="0" applyNumberFormat="1" applyFont="1" applyFill="1" applyAlignment="1">
      <alignment horizontal="center" vertical="center" wrapText="1"/>
    </xf>
    <xf numFmtId="0" fontId="4" fillId="0" borderId="0" xfId="0" applyFont="1" applyFill="1" applyBorder="1" applyAlignment="1">
      <alignment horizontal="left" vertical="center" wrapText="1"/>
    </xf>
    <xf numFmtId="0" fontId="4" fillId="0" borderId="11" xfId="0" applyNumberFormat="1" applyFont="1" applyFill="1" applyBorder="1" applyAlignment="1">
      <alignment horizontal="center" vertical="center" wrapText="1"/>
    </xf>
    <xf numFmtId="0" fontId="70" fillId="0" borderId="0" xfId="0" applyFont="1" applyFill="1" applyBorder="1" applyAlignment="1">
      <alignment horizontal="center" vertical="center" wrapText="1"/>
    </xf>
    <xf numFmtId="0" fontId="71" fillId="0" borderId="0" xfId="0" applyFont="1" applyFill="1" applyBorder="1" applyAlignment="1">
      <alignment vertical="center" wrapText="1"/>
    </xf>
    <xf numFmtId="44" fontId="4" fillId="0" borderId="0" xfId="0" applyNumberFormat="1" applyFont="1" applyBorder="1" applyAlignment="1">
      <alignment vertical="center" wrapText="1"/>
    </xf>
    <xf numFmtId="0" fontId="4" fillId="33" borderId="0" xfId="0" applyFont="1" applyFill="1" applyBorder="1" applyAlignment="1">
      <alignment horizontal="center" vertical="center" wrapText="1"/>
    </xf>
    <xf numFmtId="0" fontId="72" fillId="0" borderId="0" xfId="0" applyFont="1" applyAlignment="1">
      <alignment/>
    </xf>
    <xf numFmtId="0" fontId="4" fillId="0" borderId="0" xfId="42" applyFont="1" applyAlignment="1">
      <alignment horizontal="center" vertical="center" wrapText="1"/>
    </xf>
    <xf numFmtId="0" fontId="14" fillId="0" borderId="10" xfId="0" applyFont="1" applyFill="1" applyBorder="1" applyAlignment="1">
      <alignment horizontal="center" vertical="center" wrapText="1"/>
    </xf>
    <xf numFmtId="0" fontId="4" fillId="0" borderId="0" xfId="0" applyNumberFormat="1" applyFont="1" applyFill="1" applyAlignment="1">
      <alignment horizontal="left" vertical="center"/>
    </xf>
    <xf numFmtId="0" fontId="4" fillId="0" borderId="17" xfId="0" applyNumberFormat="1" applyFont="1" applyFill="1" applyBorder="1" applyAlignment="1">
      <alignment horizontal="center" vertical="center" wrapText="1"/>
    </xf>
    <xf numFmtId="0" fontId="4" fillId="0" borderId="10" xfId="0" applyFont="1" applyFill="1" applyBorder="1" applyAlignment="1">
      <alignment horizontal="left" wrapText="1"/>
    </xf>
    <xf numFmtId="0" fontId="4" fillId="33" borderId="12" xfId="0" applyFont="1" applyFill="1" applyBorder="1" applyAlignment="1">
      <alignment horizontal="center" vertical="center" wrapText="1"/>
    </xf>
    <xf numFmtId="0" fontId="4" fillId="33" borderId="10" xfId="0" applyFont="1" applyFill="1" applyBorder="1" applyAlignment="1">
      <alignment horizontal="center" wrapText="1"/>
    </xf>
    <xf numFmtId="0" fontId="3" fillId="0" borderId="10" xfId="0" applyFont="1" applyFill="1" applyBorder="1" applyAlignment="1">
      <alignment horizontal="left" vertical="center" wrapText="1"/>
    </xf>
    <xf numFmtId="0" fontId="4" fillId="32" borderId="0" xfId="0" applyFont="1" applyFill="1" applyAlignment="1">
      <alignment vertical="center" wrapText="1"/>
    </xf>
    <xf numFmtId="0" fontId="4" fillId="32" borderId="10" xfId="0" applyNumberFormat="1" applyFont="1" applyFill="1" applyBorder="1" applyAlignment="1">
      <alignment horizontal="center" vertical="center" wrapText="1"/>
    </xf>
    <xf numFmtId="0" fontId="4" fillId="32" borderId="11" xfId="0" applyFont="1" applyFill="1" applyBorder="1" applyAlignment="1">
      <alignment horizontal="center" vertical="center" wrapText="1"/>
    </xf>
    <xf numFmtId="0" fontId="4" fillId="32" borderId="11" xfId="0" applyFont="1" applyFill="1" applyBorder="1" applyAlignment="1">
      <alignment horizontal="left" vertical="center" wrapText="1"/>
    </xf>
    <xf numFmtId="0" fontId="4" fillId="32" borderId="12" xfId="0" applyFont="1" applyFill="1" applyBorder="1" applyAlignment="1">
      <alignment horizontal="center" vertical="center" wrapText="1"/>
    </xf>
    <xf numFmtId="44" fontId="4" fillId="32" borderId="11" xfId="0" applyNumberFormat="1" applyFont="1" applyFill="1" applyBorder="1" applyAlignment="1">
      <alignment horizontal="right" vertical="center" wrapText="1"/>
    </xf>
    <xf numFmtId="0" fontId="4" fillId="32" borderId="10" xfId="0" applyFont="1" applyFill="1" applyBorder="1" applyAlignment="1">
      <alignment horizontal="center" vertical="center" wrapText="1"/>
    </xf>
    <xf numFmtId="44" fontId="4" fillId="32" borderId="10" xfId="0" applyNumberFormat="1" applyFont="1" applyFill="1" applyBorder="1" applyAlignment="1">
      <alignment horizontal="right" vertical="center" wrapText="1"/>
    </xf>
    <xf numFmtId="0" fontId="4" fillId="32" borderId="10" xfId="0" applyFont="1" applyFill="1" applyBorder="1" applyAlignment="1">
      <alignment vertical="center" wrapText="1"/>
    </xf>
    <xf numFmtId="17" fontId="4" fillId="32" borderId="16" xfId="0" applyNumberFormat="1" applyFont="1" applyFill="1" applyBorder="1" applyAlignment="1">
      <alignment horizontal="center" vertical="center" wrapText="1"/>
    </xf>
    <xf numFmtId="49" fontId="4" fillId="32" borderId="10" xfId="0" applyNumberFormat="1" applyFont="1" applyFill="1" applyBorder="1" applyAlignment="1">
      <alignment horizontal="center" vertical="center" wrapText="1"/>
    </xf>
    <xf numFmtId="17" fontId="4" fillId="33" borderId="19" xfId="0" applyNumberFormat="1"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201" fontId="4" fillId="0" borderId="10" xfId="0" applyNumberFormat="1" applyFont="1" applyFill="1" applyBorder="1" applyAlignment="1">
      <alignment horizontal="right" vertical="center" wrapText="1"/>
    </xf>
    <xf numFmtId="0" fontId="4" fillId="33" borderId="16" xfId="0" applyFont="1" applyFill="1" applyBorder="1" applyAlignment="1">
      <alignment horizontal="center" vertical="center" wrapText="1"/>
    </xf>
    <xf numFmtId="201" fontId="4" fillId="33" borderId="10" xfId="0" applyNumberFormat="1" applyFont="1" applyFill="1" applyBorder="1" applyAlignment="1">
      <alignment horizontal="right" vertical="center" wrapText="1"/>
    </xf>
    <xf numFmtId="0" fontId="4" fillId="0" borderId="16" xfId="54" applyFont="1" applyFill="1" applyBorder="1" applyAlignment="1">
      <alignment horizontal="center" vertical="center" wrapText="1"/>
      <protection/>
    </xf>
    <xf numFmtId="0" fontId="4" fillId="0" borderId="10" xfId="54" applyFont="1" applyFill="1" applyBorder="1" applyAlignment="1">
      <alignment horizontal="left" vertical="center" wrapText="1"/>
      <protection/>
    </xf>
    <xf numFmtId="201" fontId="4" fillId="33" borderId="11" xfId="0" applyNumberFormat="1" applyFont="1" applyFill="1" applyBorder="1" applyAlignment="1">
      <alignment horizontal="right" vertical="center" wrapText="1"/>
    </xf>
    <xf numFmtId="0" fontId="4" fillId="33" borderId="11" xfId="0" applyFont="1" applyFill="1" applyBorder="1" applyAlignment="1">
      <alignment horizontal="center" vertical="center" wrapText="1"/>
    </xf>
    <xf numFmtId="0" fontId="4" fillId="33" borderId="13" xfId="0" applyFont="1" applyFill="1" applyBorder="1" applyAlignment="1">
      <alignment horizontal="center" vertical="center" wrapText="1"/>
    </xf>
    <xf numFmtId="201" fontId="4" fillId="0" borderId="11" xfId="0" applyNumberFormat="1" applyFont="1" applyFill="1" applyBorder="1" applyAlignment="1">
      <alignment horizontal="right" vertical="center" wrapText="1"/>
    </xf>
    <xf numFmtId="44" fontId="4" fillId="0" borderId="10" xfId="0" applyNumberFormat="1" applyFont="1" applyBorder="1" applyAlignment="1">
      <alignment horizontal="right" vertical="center" wrapText="1"/>
    </xf>
    <xf numFmtId="0" fontId="9" fillId="0" borderId="10" xfId="0" applyNumberFormat="1" applyFont="1" applyFill="1" applyBorder="1" applyAlignment="1">
      <alignment horizontal="center" vertical="center" wrapText="1"/>
    </xf>
    <xf numFmtId="44" fontId="3" fillId="0" borderId="10" xfId="0" applyNumberFormat="1" applyFont="1" applyFill="1" applyBorder="1" applyAlignment="1">
      <alignment horizontal="right" vertical="center" wrapText="1"/>
    </xf>
    <xf numFmtId="17" fontId="3"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4" fillId="0" borderId="10" xfId="0" applyFont="1" applyFill="1" applyBorder="1" applyAlignment="1">
      <alignment vertical="top" wrapText="1"/>
    </xf>
    <xf numFmtId="44" fontId="4" fillId="33" borderId="10" xfId="0" applyNumberFormat="1" applyFont="1" applyFill="1" applyBorder="1" applyAlignment="1">
      <alignment horizontal="center" vertical="center" wrapText="1"/>
    </xf>
    <xf numFmtId="4" fontId="4" fillId="0" borderId="10" xfId="0" applyNumberFormat="1" applyFont="1" applyFill="1" applyBorder="1" applyAlignment="1" applyProtection="1">
      <alignment vertical="center" wrapText="1"/>
      <protection/>
    </xf>
    <xf numFmtId="0" fontId="4" fillId="33" borderId="14" xfId="0" applyFont="1" applyFill="1" applyBorder="1" applyAlignment="1">
      <alignment vertical="top" wrapText="1"/>
    </xf>
    <xf numFmtId="0" fontId="16" fillId="0" borderId="10" xfId="0" applyFont="1" applyFill="1" applyBorder="1" applyAlignment="1">
      <alignment horizontal="center" vertical="center" wrapText="1"/>
    </xf>
    <xf numFmtId="0" fontId="4" fillId="0" borderId="10" xfId="54" applyNumberFormat="1" applyFont="1" applyFill="1" applyBorder="1" applyAlignment="1">
      <alignment horizontal="center" vertical="center" wrapText="1"/>
      <protection/>
    </xf>
    <xf numFmtId="0" fontId="16" fillId="33" borderId="10" xfId="0" applyFont="1" applyFill="1" applyBorder="1" applyAlignment="1">
      <alignment horizontal="center" vertical="center" wrapText="1"/>
    </xf>
    <xf numFmtId="0" fontId="5" fillId="32" borderId="17"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5" fillId="32" borderId="10" xfId="0" applyFont="1" applyFill="1" applyBorder="1" applyAlignment="1">
      <alignment horizontal="center" vertical="center" textRotation="90" wrapText="1"/>
    </xf>
    <xf numFmtId="0" fontId="5" fillId="32" borderId="14" xfId="0" applyFont="1" applyFill="1" applyBorder="1" applyAlignment="1">
      <alignment horizontal="left" vertical="center" wrapText="1"/>
    </xf>
    <xf numFmtId="0" fontId="5" fillId="32" borderId="11" xfId="0" applyFont="1" applyFill="1" applyBorder="1" applyAlignment="1">
      <alignment horizontal="center" vertical="center" wrapText="1"/>
    </xf>
    <xf numFmtId="0" fontId="4" fillId="0" borderId="10" xfId="0" applyFont="1" applyBorder="1" applyAlignment="1">
      <alignment horizontal="center" vertical="center"/>
    </xf>
    <xf numFmtId="49" fontId="4" fillId="0" borderId="10" xfId="54" applyNumberFormat="1" applyFont="1" applyFill="1" applyBorder="1" applyAlignment="1">
      <alignment horizontal="center" vertical="center" wrapText="1"/>
      <protection/>
    </xf>
    <xf numFmtId="0" fontId="4" fillId="33" borderId="10" xfId="0" applyFont="1" applyFill="1" applyBorder="1" applyAlignment="1">
      <alignment horizontal="center" vertical="center"/>
    </xf>
    <xf numFmtId="0" fontId="4" fillId="0" borderId="10" xfId="0" applyNumberFormat="1" applyFont="1" applyBorder="1" applyAlignment="1">
      <alignment horizontal="left" vertical="center" wrapText="1"/>
    </xf>
    <xf numFmtId="0" fontId="4" fillId="0" borderId="10" xfId="0" applyNumberFormat="1" applyFont="1" applyFill="1" applyBorder="1" applyAlignment="1">
      <alignment horizontal="left" vertical="center" wrapText="1"/>
    </xf>
    <xf numFmtId="201" fontId="4" fillId="0" borderId="10" xfId="0" applyNumberFormat="1" applyFont="1" applyFill="1" applyBorder="1" applyAlignment="1">
      <alignment horizontal="right" vertical="center"/>
    </xf>
    <xf numFmtId="201" fontId="4" fillId="33" borderId="10" xfId="0" applyNumberFormat="1" applyFont="1" applyFill="1" applyBorder="1" applyAlignment="1">
      <alignment horizontal="right" vertical="center"/>
    </xf>
    <xf numFmtId="0" fontId="4" fillId="32" borderId="10" xfId="0" applyFont="1" applyFill="1" applyBorder="1" applyAlignment="1">
      <alignment horizontal="left" vertical="center" wrapText="1"/>
    </xf>
    <xf numFmtId="0" fontId="4" fillId="0" borderId="12" xfId="0" applyNumberFormat="1" applyFont="1" applyFill="1" applyBorder="1" applyAlignment="1">
      <alignment horizontal="center" vertical="center" wrapText="1"/>
    </xf>
    <xf numFmtId="16" fontId="4" fillId="33" borderId="19" xfId="0" applyNumberFormat="1" applyFont="1" applyFill="1" applyBorder="1" applyAlignment="1">
      <alignment horizontal="center" vertical="center" wrapText="1"/>
    </xf>
    <xf numFmtId="16" fontId="4" fillId="33" borderId="12" xfId="0" applyNumberFormat="1" applyFont="1" applyFill="1" applyBorder="1" applyAlignment="1">
      <alignment horizontal="center" vertical="center" wrapText="1"/>
    </xf>
    <xf numFmtId="0" fontId="4" fillId="33" borderId="12" xfId="0" applyFont="1" applyFill="1" applyBorder="1" applyAlignment="1">
      <alignment vertical="center" wrapText="1"/>
    </xf>
    <xf numFmtId="201" fontId="4" fillId="33" borderId="12" xfId="0" applyNumberFormat="1" applyFont="1" applyFill="1" applyBorder="1" applyAlignment="1">
      <alignment horizontal="right" vertical="center" wrapText="1"/>
    </xf>
    <xf numFmtId="0" fontId="4" fillId="0" borderId="0" xfId="0" applyFont="1" applyAlignment="1">
      <alignment/>
    </xf>
    <xf numFmtId="3" fontId="4" fillId="35" borderId="0" xfId="0" applyNumberFormat="1" applyFont="1" applyFill="1" applyBorder="1" applyAlignment="1">
      <alignment vertical="center" wrapText="1"/>
    </xf>
    <xf numFmtId="201" fontId="4" fillId="0" borderId="12" xfId="0" applyNumberFormat="1" applyFont="1" applyFill="1" applyBorder="1" applyAlignment="1">
      <alignment horizontal="right" vertical="center" wrapText="1"/>
    </xf>
    <xf numFmtId="49" fontId="4" fillId="33" borderId="12" xfId="0" applyNumberFormat="1" applyFont="1" applyFill="1" applyBorder="1" applyAlignment="1">
      <alignment horizontal="center" vertical="center" wrapText="1"/>
    </xf>
    <xf numFmtId="0" fontId="4" fillId="33" borderId="11" xfId="55" applyFont="1" applyFill="1" applyBorder="1" applyAlignment="1">
      <alignment horizontal="left" vertical="center" wrapText="1"/>
      <protection/>
    </xf>
    <xf numFmtId="0" fontId="4" fillId="33" borderId="11" xfId="0" applyFont="1" applyFill="1" applyBorder="1" applyAlignment="1">
      <alignment vertical="center" wrapText="1"/>
    </xf>
    <xf numFmtId="0" fontId="4" fillId="33" borderId="11" xfId="0" applyFont="1" applyFill="1" applyBorder="1" applyAlignment="1">
      <alignment horizontal="left" vertical="center" wrapText="1"/>
    </xf>
    <xf numFmtId="0" fontId="4" fillId="33" borderId="20" xfId="0" applyFont="1" applyFill="1" applyBorder="1" applyAlignment="1">
      <alignment horizontal="center" vertical="center" wrapText="1"/>
    </xf>
    <xf numFmtId="0" fontId="4" fillId="0" borderId="0" xfId="0" applyFont="1" applyAlignment="1">
      <alignment horizontal="left"/>
    </xf>
    <xf numFmtId="0" fontId="18" fillId="0" borderId="0" xfId="0" applyFont="1" applyFill="1" applyAlignment="1">
      <alignment vertical="center" wrapText="1"/>
    </xf>
    <xf numFmtId="0" fontId="5" fillId="32" borderId="10" xfId="0" applyFont="1" applyFill="1" applyBorder="1" applyAlignment="1">
      <alignment horizontal="left" vertical="center" wrapText="1"/>
    </xf>
    <xf numFmtId="0" fontId="5" fillId="32" borderId="17" xfId="0" applyFont="1" applyFill="1" applyBorder="1" applyAlignment="1">
      <alignment horizontal="center" vertical="center" wrapText="1"/>
    </xf>
    <xf numFmtId="0" fontId="5" fillId="32" borderId="10" xfId="0" applyFont="1" applyFill="1" applyBorder="1" applyAlignment="1">
      <alignment horizontal="center" vertical="center" textRotation="90" wrapText="1"/>
    </xf>
    <xf numFmtId="0" fontId="71" fillId="0" borderId="0" xfId="0" applyFont="1" applyFill="1" applyBorder="1" applyAlignment="1">
      <alignment horizontal="left" vertical="center" wrapText="1"/>
    </xf>
    <xf numFmtId="0" fontId="70"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0" fontId="73" fillId="33" borderId="10" xfId="0" applyFont="1" applyFill="1" applyBorder="1" applyAlignment="1">
      <alignment horizontal="left" vertical="center" wrapText="1"/>
    </xf>
    <xf numFmtId="0" fontId="6" fillId="0" borderId="10" xfId="0" applyFont="1" applyFill="1" applyBorder="1" applyAlignment="1">
      <alignment vertical="center" wrapText="1"/>
    </xf>
    <xf numFmtId="0" fontId="71"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44" fontId="71" fillId="33" borderId="10" xfId="0" applyNumberFormat="1" applyFont="1" applyFill="1" applyBorder="1" applyAlignment="1">
      <alignment horizontal="center" vertical="center" wrapText="1"/>
    </xf>
    <xf numFmtId="0" fontId="74" fillId="32" borderId="17" xfId="0" applyFont="1" applyFill="1" applyBorder="1" applyAlignment="1">
      <alignment horizontal="center" vertical="center" wrapText="1"/>
    </xf>
    <xf numFmtId="0" fontId="74" fillId="32" borderId="14" xfId="0" applyFont="1" applyFill="1" applyBorder="1" applyAlignment="1">
      <alignment horizontal="center" vertical="center" wrapText="1"/>
    </xf>
    <xf numFmtId="0" fontId="74" fillId="32" borderId="14" xfId="0" applyFont="1" applyFill="1" applyBorder="1" applyAlignment="1">
      <alignment horizontal="left" vertical="center" wrapText="1"/>
    </xf>
    <xf numFmtId="0" fontId="70" fillId="32" borderId="14" xfId="0" applyFont="1" applyFill="1" applyBorder="1" applyAlignment="1">
      <alignment horizontal="center" vertical="center" wrapText="1"/>
    </xf>
    <xf numFmtId="44" fontId="74" fillId="32" borderId="14" xfId="0" applyNumberFormat="1" applyFont="1" applyFill="1" applyBorder="1" applyAlignment="1">
      <alignment horizontal="right" vertical="center" wrapText="1"/>
    </xf>
    <xf numFmtId="0" fontId="74" fillId="32" borderId="16" xfId="0" applyFont="1" applyFill="1" applyBorder="1" applyAlignment="1">
      <alignment horizontal="center" vertical="center" wrapText="1"/>
    </xf>
    <xf numFmtId="0" fontId="71" fillId="33" borderId="10" xfId="0" applyFont="1" applyFill="1" applyBorder="1" applyAlignment="1">
      <alignment horizontal="left" vertical="center" wrapText="1"/>
    </xf>
    <xf numFmtId="0" fontId="70" fillId="0" borderId="10" xfId="0" applyNumberFormat="1" applyFont="1" applyFill="1" applyBorder="1" applyAlignment="1">
      <alignment horizontal="center" vertical="center" wrapText="1"/>
    </xf>
    <xf numFmtId="0" fontId="5" fillId="32" borderId="17" xfId="0" applyFont="1" applyFill="1" applyBorder="1" applyAlignment="1">
      <alignment horizontal="center" vertical="center" wrapText="1"/>
    </xf>
    <xf numFmtId="0" fontId="5" fillId="32" borderId="10" xfId="0" applyFont="1" applyFill="1" applyBorder="1" applyAlignment="1">
      <alignment horizontal="center" vertical="center" textRotation="90" wrapText="1"/>
    </xf>
    <xf numFmtId="0" fontId="6" fillId="33"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19" fillId="32" borderId="10" xfId="0" applyFont="1" applyFill="1" applyBorder="1" applyAlignment="1">
      <alignment horizontal="center" vertical="center" textRotation="90" wrapText="1"/>
    </xf>
    <xf numFmtId="0" fontId="5" fillId="32" borderId="17" xfId="0" applyFont="1" applyFill="1" applyBorder="1" applyAlignment="1">
      <alignment horizontal="center" vertical="center" wrapText="1"/>
    </xf>
    <xf numFmtId="0" fontId="5" fillId="32" borderId="10" xfId="0" applyFont="1" applyFill="1" applyBorder="1" applyAlignment="1">
      <alignment horizontal="center" vertical="center" textRotation="90" wrapText="1"/>
    </xf>
    <xf numFmtId="0" fontId="16" fillId="0" borderId="10" xfId="54" applyFont="1" applyFill="1" applyBorder="1" applyAlignment="1">
      <alignment horizontal="center" vertical="center" wrapText="1"/>
      <protection/>
    </xf>
    <xf numFmtId="0" fontId="71" fillId="33" borderId="10" xfId="0" applyFont="1" applyFill="1" applyBorder="1" applyAlignment="1">
      <alignment horizontal="center" vertical="center" wrapText="1"/>
    </xf>
    <xf numFmtId="0" fontId="71" fillId="0" borderId="10" xfId="0" applyFont="1" applyFill="1" applyBorder="1" applyAlignment="1">
      <alignment vertical="center" wrapText="1"/>
    </xf>
    <xf numFmtId="0" fontId="4" fillId="0" borderId="16" xfId="0" applyFont="1" applyFill="1" applyBorder="1" applyAlignment="1">
      <alignment horizontal="left" vertical="center" wrapText="1"/>
    </xf>
    <xf numFmtId="0" fontId="71" fillId="0" borderId="10" xfId="0" applyFont="1" applyBorder="1" applyAlignment="1">
      <alignment vertical="center" wrapText="1"/>
    </xf>
    <xf numFmtId="0" fontId="5" fillId="32" borderId="17" xfId="0" applyFont="1" applyFill="1" applyBorder="1" applyAlignment="1">
      <alignment horizontal="center" vertical="center" wrapText="1"/>
    </xf>
    <xf numFmtId="0" fontId="5" fillId="32" borderId="10" xfId="0" applyFont="1" applyFill="1" applyBorder="1" applyAlignment="1">
      <alignment horizontal="center" vertical="center" textRotation="90" wrapText="1"/>
    </xf>
    <xf numFmtId="44" fontId="71" fillId="0" borderId="10" xfId="0" applyNumberFormat="1" applyFont="1" applyFill="1" applyBorder="1" applyAlignment="1">
      <alignment horizontal="center" vertical="center" wrapText="1"/>
    </xf>
    <xf numFmtId="0" fontId="16" fillId="0" borderId="10" xfId="0" applyFont="1" applyFill="1" applyBorder="1" applyAlignment="1">
      <alignment horizontal="left" vertical="center" wrapText="1"/>
    </xf>
    <xf numFmtId="0" fontId="20" fillId="33" borderId="10" xfId="0" applyFont="1" applyFill="1" applyBorder="1" applyAlignment="1">
      <alignment horizontal="center" vertical="center" wrapText="1"/>
    </xf>
    <xf numFmtId="0" fontId="6" fillId="33" borderId="10" xfId="0" applyFont="1" applyFill="1" applyBorder="1" applyAlignment="1">
      <alignment vertical="center" wrapText="1"/>
    </xf>
    <xf numFmtId="0" fontId="71" fillId="0" borderId="18" xfId="0" applyFont="1" applyBorder="1" applyAlignment="1">
      <alignment vertical="center" wrapText="1"/>
    </xf>
    <xf numFmtId="0" fontId="71" fillId="0" borderId="0" xfId="0" applyFont="1" applyAlignment="1">
      <alignment horizontal="left" wrapText="1"/>
    </xf>
    <xf numFmtId="0" fontId="71" fillId="0" borderId="10" xfId="0" applyFont="1" applyFill="1" applyBorder="1" applyAlignment="1">
      <alignment horizontal="left" vertical="center" wrapText="1"/>
    </xf>
    <xf numFmtId="0" fontId="73" fillId="0" borderId="10" xfId="0" applyFont="1" applyFill="1" applyBorder="1" applyAlignment="1">
      <alignment horizontal="left" vertical="center" wrapText="1"/>
    </xf>
    <xf numFmtId="49" fontId="6" fillId="0" borderId="10" xfId="54" applyNumberFormat="1" applyFont="1" applyFill="1" applyBorder="1" applyAlignment="1">
      <alignment horizontal="center" vertical="center" wrapText="1"/>
      <protection/>
    </xf>
    <xf numFmtId="201" fontId="71" fillId="33" borderId="10" xfId="0" applyNumberFormat="1" applyFont="1" applyFill="1" applyBorder="1" applyAlignment="1">
      <alignment horizontal="center" vertical="center" wrapText="1"/>
    </xf>
    <xf numFmtId="0" fontId="21" fillId="32" borderId="10" xfId="0" applyFont="1" applyFill="1" applyBorder="1" applyAlignment="1">
      <alignment horizontal="center" vertical="center" textRotation="90" wrapText="1"/>
    </xf>
    <xf numFmtId="0" fontId="21" fillId="32" borderId="17" xfId="0" applyFont="1" applyFill="1" applyBorder="1" applyAlignment="1">
      <alignment horizontal="center" vertical="center" wrapText="1"/>
    </xf>
    <xf numFmtId="0" fontId="4" fillId="36" borderId="10" xfId="0" applyNumberFormat="1"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6" borderId="10" xfId="0" applyFont="1" applyFill="1" applyBorder="1" applyAlignment="1">
      <alignment horizontal="left" vertical="center" wrapText="1"/>
    </xf>
    <xf numFmtId="0" fontId="3" fillId="36" borderId="10" xfId="0" applyFont="1" applyFill="1" applyBorder="1" applyAlignment="1">
      <alignment horizontal="center" vertical="center" wrapText="1"/>
    </xf>
    <xf numFmtId="44" fontId="4" fillId="36" borderId="10" xfId="0" applyNumberFormat="1" applyFont="1" applyFill="1" applyBorder="1" applyAlignment="1">
      <alignment horizontal="right" vertical="center" wrapText="1"/>
    </xf>
    <xf numFmtId="49" fontId="4" fillId="36" borderId="10" xfId="0" applyNumberFormat="1" applyFont="1" applyFill="1" applyBorder="1" applyAlignment="1">
      <alignment horizontal="center" vertical="center" wrapText="1"/>
    </xf>
    <xf numFmtId="0" fontId="71" fillId="33" borderId="10" xfId="0" applyFont="1" applyFill="1" applyBorder="1" applyAlignment="1">
      <alignment vertical="center" wrapText="1"/>
    </xf>
    <xf numFmtId="0" fontId="21" fillId="32" borderId="10" xfId="0" applyFont="1" applyFill="1" applyBorder="1" applyAlignment="1">
      <alignment horizontal="center" vertical="center" textRotation="90" wrapText="1"/>
    </xf>
    <xf numFmtId="0" fontId="21" fillId="32" borderId="17" xfId="0" applyFont="1" applyFill="1" applyBorder="1" applyAlignment="1">
      <alignment horizontal="center" vertical="center" wrapText="1"/>
    </xf>
    <xf numFmtId="1" fontId="71" fillId="33" borderId="10" xfId="0" applyNumberFormat="1" applyFont="1" applyFill="1" applyBorder="1" applyAlignment="1">
      <alignment horizontal="center" vertical="center" wrapText="1"/>
    </xf>
    <xf numFmtId="0" fontId="6" fillId="33" borderId="12" xfId="0" applyFont="1" applyFill="1" applyBorder="1" applyAlignment="1">
      <alignment horizontal="center" vertical="center" wrapText="1"/>
    </xf>
    <xf numFmtId="0" fontId="71" fillId="33" borderId="0" xfId="0" applyFont="1" applyFill="1" applyAlignment="1">
      <alignment vertical="center" wrapText="1"/>
    </xf>
    <xf numFmtId="0" fontId="21" fillId="32" borderId="10" xfId="0" applyFont="1" applyFill="1" applyBorder="1" applyAlignment="1">
      <alignment horizontal="center" vertical="center" textRotation="90" wrapText="1"/>
    </xf>
    <xf numFmtId="0" fontId="21" fillId="32" borderId="17" xfId="0" applyFont="1" applyFill="1" applyBorder="1" applyAlignment="1">
      <alignment horizontal="center" vertical="center" wrapText="1"/>
    </xf>
    <xf numFmtId="0" fontId="6" fillId="0" borderId="10" xfId="0" applyFont="1" applyBorder="1" applyAlignment="1">
      <alignment horizontal="left" vertical="center" wrapText="1"/>
    </xf>
    <xf numFmtId="201" fontId="71" fillId="33" borderId="10" xfId="0" applyNumberFormat="1" applyFont="1" applyFill="1" applyBorder="1" applyAlignment="1">
      <alignment horizontal="right" vertical="center" wrapText="1"/>
    </xf>
    <xf numFmtId="44" fontId="71" fillId="33" borderId="10" xfId="0" applyNumberFormat="1" applyFont="1" applyFill="1" applyBorder="1" applyAlignment="1">
      <alignment horizontal="right" vertical="center" wrapText="1"/>
    </xf>
    <xf numFmtId="0" fontId="21" fillId="32" borderId="10" xfId="0" applyFont="1" applyFill="1" applyBorder="1" applyAlignment="1">
      <alignment horizontal="center" vertical="center" textRotation="90" wrapText="1"/>
    </xf>
    <xf numFmtId="0" fontId="21" fillId="32" borderId="17" xfId="0" applyFont="1" applyFill="1" applyBorder="1" applyAlignment="1">
      <alignment horizontal="center" vertical="center" wrapText="1"/>
    </xf>
    <xf numFmtId="0" fontId="21" fillId="32" borderId="10" xfId="0" applyFont="1" applyFill="1" applyBorder="1" applyAlignment="1">
      <alignment horizontal="center" vertical="center" textRotation="90" wrapText="1"/>
    </xf>
    <xf numFmtId="0" fontId="21" fillId="32" borderId="17" xfId="0" applyFont="1" applyFill="1" applyBorder="1" applyAlignment="1">
      <alignment horizontal="center" vertical="center" wrapText="1"/>
    </xf>
    <xf numFmtId="0" fontId="21" fillId="32" borderId="10" xfId="0" applyFont="1" applyFill="1" applyBorder="1" applyAlignment="1">
      <alignment horizontal="center" vertical="center" textRotation="90" wrapText="1"/>
    </xf>
    <xf numFmtId="0" fontId="21" fillId="32" borderId="17" xfId="0" applyFont="1" applyFill="1" applyBorder="1" applyAlignment="1">
      <alignment horizontal="center" vertical="center" wrapText="1"/>
    </xf>
    <xf numFmtId="0" fontId="71" fillId="0" borderId="10" xfId="0" applyNumberFormat="1" applyFont="1" applyFill="1" applyBorder="1" applyAlignment="1">
      <alignment horizontal="center" vertical="center" wrapText="1"/>
    </xf>
    <xf numFmtId="0" fontId="71" fillId="33" borderId="10" xfId="0" applyNumberFormat="1" applyFont="1" applyFill="1" applyBorder="1" applyAlignment="1">
      <alignment horizontal="center" vertical="center" wrapText="1"/>
    </xf>
    <xf numFmtId="0" fontId="71" fillId="0" borderId="10" xfId="0" applyFont="1" applyBorder="1" applyAlignment="1">
      <alignment horizontal="justify"/>
    </xf>
    <xf numFmtId="0" fontId="70" fillId="33" borderId="10" xfId="0" applyNumberFormat="1" applyFont="1" applyFill="1" applyBorder="1" applyAlignment="1">
      <alignment horizontal="center" vertical="center" wrapText="1"/>
    </xf>
    <xf numFmtId="0" fontId="21" fillId="32" borderId="10" xfId="0" applyFont="1" applyFill="1" applyBorder="1" applyAlignment="1">
      <alignment horizontal="center" vertical="center" textRotation="90" wrapText="1"/>
    </xf>
    <xf numFmtId="0" fontId="21" fillId="32" borderId="17"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21" fillId="32" borderId="10" xfId="0" applyFont="1" applyFill="1" applyBorder="1" applyAlignment="1">
      <alignment horizontal="center" vertical="center" textRotation="90" wrapText="1"/>
    </xf>
    <xf numFmtId="0" fontId="21" fillId="32" borderId="17" xfId="0" applyFont="1" applyFill="1" applyBorder="1" applyAlignment="1">
      <alignment horizontal="center" vertical="center" wrapText="1"/>
    </xf>
    <xf numFmtId="0" fontId="71" fillId="0" borderId="0" xfId="0" applyFont="1" applyFill="1" applyBorder="1" applyAlignment="1">
      <alignment horizontal="left" vertical="center" wrapText="1"/>
    </xf>
    <xf numFmtId="0" fontId="4" fillId="33" borderId="0" xfId="0" applyNumberFormat="1" applyFont="1" applyFill="1" applyBorder="1" applyAlignment="1">
      <alignment horizontal="center" vertical="center" wrapText="1"/>
    </xf>
    <xf numFmtId="0" fontId="4" fillId="33" borderId="0" xfId="0" applyFont="1" applyFill="1" applyBorder="1" applyAlignment="1">
      <alignment horizontal="left" vertical="center" wrapText="1"/>
    </xf>
    <xf numFmtId="0" fontId="6" fillId="33" borderId="0" xfId="0" applyFont="1" applyFill="1" applyBorder="1" applyAlignment="1">
      <alignment horizontal="center" vertical="center" wrapText="1"/>
    </xf>
    <xf numFmtId="201" fontId="4" fillId="0" borderId="0" xfId="0" applyNumberFormat="1" applyFont="1" applyFill="1" applyBorder="1" applyAlignment="1">
      <alignment horizontal="right" vertical="center" wrapText="1"/>
    </xf>
    <xf numFmtId="49" fontId="4" fillId="33"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0" fontId="21" fillId="32" borderId="10" xfId="0" applyFont="1" applyFill="1" applyBorder="1" applyAlignment="1">
      <alignment horizontal="center" vertical="center" textRotation="90" wrapText="1"/>
    </xf>
    <xf numFmtId="0" fontId="21" fillId="32" borderId="17" xfId="0" applyFont="1" applyFill="1" applyBorder="1" applyAlignment="1">
      <alignment horizontal="center" vertical="center" wrapText="1"/>
    </xf>
    <xf numFmtId="0" fontId="21" fillId="32" borderId="10" xfId="0" applyFont="1" applyFill="1" applyBorder="1" applyAlignment="1">
      <alignment horizontal="center" vertical="center" textRotation="90" wrapText="1"/>
    </xf>
    <xf numFmtId="0" fontId="21" fillId="32" borderId="17" xfId="0" applyFont="1" applyFill="1" applyBorder="1" applyAlignment="1">
      <alignment horizontal="center" vertical="center" wrapText="1"/>
    </xf>
    <xf numFmtId="0" fontId="21" fillId="32" borderId="10" xfId="0" applyFont="1" applyFill="1" applyBorder="1" applyAlignment="1">
      <alignment horizontal="center" vertical="center" textRotation="90" wrapText="1"/>
    </xf>
    <xf numFmtId="0" fontId="21" fillId="32" borderId="17" xfId="0" applyFont="1" applyFill="1" applyBorder="1" applyAlignment="1">
      <alignment horizontal="center" vertical="center" wrapText="1"/>
    </xf>
    <xf numFmtId="0" fontId="21" fillId="32" borderId="10" xfId="0" applyFont="1" applyFill="1" applyBorder="1" applyAlignment="1">
      <alignment horizontal="center" vertical="center" textRotation="90" wrapText="1"/>
    </xf>
    <xf numFmtId="0" fontId="21" fillId="32" borderId="17"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71" fillId="0" borderId="10" xfId="0" applyFont="1" applyBorder="1" applyAlignment="1">
      <alignment horizontal="center" vertical="center" wrapText="1"/>
    </xf>
    <xf numFmtId="0" fontId="21" fillId="32" borderId="10" xfId="0" applyFont="1" applyFill="1" applyBorder="1" applyAlignment="1">
      <alignment horizontal="center" vertical="center" textRotation="90" wrapText="1"/>
    </xf>
    <xf numFmtId="0" fontId="21" fillId="32" borderId="17" xfId="0" applyFont="1" applyFill="1" applyBorder="1" applyAlignment="1">
      <alignment horizontal="center" vertical="center" wrapText="1"/>
    </xf>
    <xf numFmtId="0" fontId="70" fillId="0" borderId="0" xfId="0" applyNumberFormat="1" applyFont="1" applyFill="1" applyBorder="1" applyAlignment="1">
      <alignment horizontal="center" vertical="center" wrapText="1"/>
    </xf>
    <xf numFmtId="0" fontId="71" fillId="0" borderId="0" xfId="0" applyFont="1" applyBorder="1" applyAlignment="1">
      <alignment horizontal="center" vertical="center" wrapText="1"/>
    </xf>
    <xf numFmtId="0" fontId="71" fillId="33" borderId="0" xfId="0" applyFont="1" applyFill="1" applyBorder="1" applyAlignment="1">
      <alignment vertical="center" wrapText="1"/>
    </xf>
    <xf numFmtId="0" fontId="71" fillId="0" borderId="0" xfId="0" applyFont="1" applyBorder="1" applyAlignment="1">
      <alignment vertical="center" wrapText="1"/>
    </xf>
    <xf numFmtId="44" fontId="71" fillId="33" borderId="0" xfId="0" applyNumberFormat="1" applyFont="1" applyFill="1" applyBorder="1" applyAlignment="1">
      <alignment horizontal="center" vertical="center" wrapText="1"/>
    </xf>
    <xf numFmtId="17" fontId="4" fillId="33" borderId="0" xfId="0" applyNumberFormat="1" applyFont="1" applyFill="1" applyBorder="1" applyAlignment="1">
      <alignment horizontal="center" vertical="center" wrapText="1"/>
    </xf>
    <xf numFmtId="0" fontId="21" fillId="32" borderId="10" xfId="0" applyFont="1" applyFill="1" applyBorder="1" applyAlignment="1">
      <alignment horizontal="center" vertical="center" textRotation="90" wrapText="1"/>
    </xf>
    <xf numFmtId="0" fontId="21" fillId="32" borderId="17" xfId="0" applyFont="1" applyFill="1" applyBorder="1" applyAlignment="1">
      <alignment horizontal="center" vertical="center" wrapText="1"/>
    </xf>
    <xf numFmtId="0" fontId="4" fillId="33" borderId="10" xfId="54" applyFont="1" applyFill="1" applyBorder="1" applyAlignment="1">
      <alignment horizontal="left" vertical="center" wrapText="1"/>
      <protection/>
    </xf>
    <xf numFmtId="0" fontId="71" fillId="0" borderId="0" xfId="0" applyFont="1" applyFill="1" applyBorder="1" applyAlignment="1">
      <alignment horizontal="left" vertical="center" wrapText="1"/>
    </xf>
    <xf numFmtId="0" fontId="21" fillId="32" borderId="10" xfId="0" applyFont="1" applyFill="1" applyBorder="1" applyAlignment="1">
      <alignment horizontal="center" vertical="center" textRotation="90" wrapText="1"/>
    </xf>
    <xf numFmtId="0" fontId="21" fillId="32" borderId="17" xfId="0" applyFont="1" applyFill="1" applyBorder="1" applyAlignment="1">
      <alignment horizontal="center" vertical="center" wrapText="1"/>
    </xf>
    <xf numFmtId="0" fontId="21" fillId="32" borderId="10" xfId="0" applyFont="1" applyFill="1" applyBorder="1" applyAlignment="1">
      <alignment horizontal="center" vertical="center" textRotation="90" wrapText="1"/>
    </xf>
    <xf numFmtId="0" fontId="21" fillId="32" borderId="17" xfId="0" applyFont="1" applyFill="1" applyBorder="1" applyAlignment="1">
      <alignment horizontal="center" vertical="center" wrapText="1"/>
    </xf>
    <xf numFmtId="0" fontId="75" fillId="33" borderId="0" xfId="0" applyFont="1" applyFill="1" applyBorder="1" applyAlignment="1">
      <alignment horizontal="left" vertical="center" wrapText="1"/>
    </xf>
    <xf numFmtId="0" fontId="21" fillId="32" borderId="10" xfId="0" applyFont="1" applyFill="1" applyBorder="1" applyAlignment="1">
      <alignment horizontal="center" vertical="center" textRotation="90" wrapText="1"/>
    </xf>
    <xf numFmtId="0" fontId="21" fillId="32" borderId="17" xfId="0" applyFont="1" applyFill="1" applyBorder="1" applyAlignment="1">
      <alignment horizontal="center" vertical="center" wrapText="1"/>
    </xf>
    <xf numFmtId="0" fontId="21" fillId="32" borderId="10" xfId="0" applyFont="1" applyFill="1" applyBorder="1" applyAlignment="1">
      <alignment horizontal="center" vertical="center" textRotation="90" wrapText="1"/>
    </xf>
    <xf numFmtId="0" fontId="21" fillId="32" borderId="17" xfId="0" applyFont="1" applyFill="1" applyBorder="1" applyAlignment="1">
      <alignment horizontal="center" vertical="center" wrapText="1"/>
    </xf>
    <xf numFmtId="0" fontId="21" fillId="32" borderId="10" xfId="0" applyFont="1" applyFill="1" applyBorder="1" applyAlignment="1">
      <alignment horizontal="center" vertical="center" textRotation="90" wrapText="1"/>
    </xf>
    <xf numFmtId="0" fontId="21" fillId="32" borderId="17" xfId="0" applyFont="1" applyFill="1" applyBorder="1" applyAlignment="1">
      <alignment horizontal="center" vertical="center" wrapText="1"/>
    </xf>
    <xf numFmtId="0" fontId="21" fillId="32" borderId="10" xfId="0" applyFont="1" applyFill="1" applyBorder="1" applyAlignment="1">
      <alignment horizontal="center" vertical="center" textRotation="90" wrapText="1"/>
    </xf>
    <xf numFmtId="0" fontId="21" fillId="32" borderId="17" xfId="0" applyFont="1" applyFill="1" applyBorder="1" applyAlignment="1">
      <alignment horizontal="center" vertical="center" wrapText="1"/>
    </xf>
    <xf numFmtId="0" fontId="21" fillId="32" borderId="10" xfId="0" applyFont="1" applyFill="1" applyBorder="1" applyAlignment="1">
      <alignment horizontal="center" vertical="center" textRotation="90" wrapText="1"/>
    </xf>
    <xf numFmtId="0" fontId="21" fillId="32" borderId="17"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0" xfId="0" applyFont="1" applyFill="1" applyBorder="1" applyAlignment="1">
      <alignment vertical="center" wrapText="1"/>
    </xf>
    <xf numFmtId="0" fontId="5" fillId="0" borderId="0" xfId="0" applyFont="1" applyFill="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5" fillId="32" borderId="17"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5" fillId="32" borderId="10" xfId="0" applyFont="1" applyFill="1" applyBorder="1" applyAlignment="1">
      <alignment horizontal="center" vertical="center" textRotation="90" wrapText="1"/>
    </xf>
    <xf numFmtId="44" fontId="5" fillId="32" borderId="10" xfId="0" applyNumberFormat="1" applyFont="1" applyFill="1" applyBorder="1" applyAlignment="1">
      <alignment horizontal="center" vertical="center" wrapText="1"/>
    </xf>
    <xf numFmtId="0" fontId="15" fillId="32" borderId="10" xfId="0" applyFont="1" applyFill="1" applyBorder="1" applyAlignment="1">
      <alignment horizontal="center" vertical="center" wrapText="1"/>
    </xf>
    <xf numFmtId="0" fontId="4" fillId="0" borderId="0" xfId="0" applyFont="1" applyFill="1" applyAlignment="1">
      <alignment vertical="center" wrapText="1"/>
    </xf>
    <xf numFmtId="0" fontId="4" fillId="0" borderId="18" xfId="0" applyFont="1" applyFill="1" applyBorder="1" applyAlignment="1">
      <alignment vertical="center" wrapText="1"/>
    </xf>
    <xf numFmtId="0" fontId="17" fillId="32" borderId="10" xfId="0" applyFont="1" applyFill="1" applyBorder="1" applyAlignment="1">
      <alignment horizontal="center" vertical="center" textRotation="90" wrapText="1"/>
    </xf>
    <xf numFmtId="0" fontId="4" fillId="0" borderId="21" xfId="0" applyFont="1" applyFill="1" applyBorder="1" applyAlignment="1">
      <alignment horizontal="left" vertical="center" wrapText="1"/>
    </xf>
    <xf numFmtId="0" fontId="15" fillId="32" borderId="10" xfId="0" applyFont="1" applyFill="1" applyBorder="1" applyAlignment="1">
      <alignment horizontal="center" vertical="center" textRotation="90" wrapText="1"/>
    </xf>
    <xf numFmtId="0" fontId="5" fillId="32" borderId="17" xfId="0" applyFont="1" applyFill="1" applyBorder="1" applyAlignment="1">
      <alignment horizontal="center" vertical="center" textRotation="90" wrapText="1"/>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21" fillId="32" borderId="17" xfId="0" applyFont="1" applyFill="1" applyBorder="1" applyAlignment="1">
      <alignment horizontal="center" vertical="center" textRotation="90" wrapText="1"/>
    </xf>
    <xf numFmtId="0" fontId="21" fillId="32" borderId="10" xfId="0" applyFont="1" applyFill="1" applyBorder="1" applyAlignment="1">
      <alignment horizontal="center" vertical="center" wrapText="1"/>
    </xf>
    <xf numFmtId="0" fontId="21" fillId="32" borderId="10" xfId="0" applyFont="1" applyFill="1" applyBorder="1" applyAlignment="1">
      <alignment horizontal="center" vertical="center" textRotation="90" wrapText="1"/>
    </xf>
    <xf numFmtId="44" fontId="21" fillId="32" borderId="10" xfId="0" applyNumberFormat="1" applyFont="1" applyFill="1" applyBorder="1" applyAlignment="1">
      <alignment horizontal="center" vertical="center" wrapText="1"/>
    </xf>
    <xf numFmtId="0" fontId="21" fillId="32" borderId="17"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71" fillId="0" borderId="0" xfId="0" applyFont="1" applyAlignment="1">
      <alignment horizontal="center" wrapText="1"/>
    </xf>
    <xf numFmtId="0" fontId="8" fillId="0" borderId="0" xfId="0" applyFont="1" applyFill="1" applyAlignment="1">
      <alignment horizontal="center" vertical="center" wrapText="1"/>
    </xf>
    <xf numFmtId="0" fontId="3" fillId="0" borderId="0" xfId="0" applyFont="1" applyFill="1" applyAlignment="1">
      <alignment vertical="center" wrapText="1"/>
    </xf>
    <xf numFmtId="0" fontId="3" fillId="0" borderId="18" xfId="0" applyFont="1" applyFill="1" applyBorder="1" applyAlignment="1">
      <alignment vertical="center" wrapText="1"/>
    </xf>
    <xf numFmtId="0" fontId="3" fillId="0" borderId="0" xfId="0" applyFont="1" applyFill="1" applyAlignment="1">
      <alignment horizontal="left" vertical="center" wrapText="1"/>
    </xf>
    <xf numFmtId="0" fontId="3" fillId="0" borderId="0" xfId="0" applyFont="1" applyFill="1" applyBorder="1" applyAlignment="1">
      <alignment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11" fillId="32" borderId="10" xfId="0" applyFont="1" applyFill="1" applyBorder="1" applyAlignment="1">
      <alignment horizontal="center" vertical="center" textRotation="90" wrapText="1"/>
    </xf>
    <xf numFmtId="0" fontId="11" fillId="32" borderId="10" xfId="0" applyFont="1" applyFill="1" applyBorder="1" applyAlignment="1">
      <alignment horizontal="center" vertical="center" wrapText="1"/>
    </xf>
    <xf numFmtId="0" fontId="11" fillId="32" borderId="17" xfId="0" applyFont="1" applyFill="1" applyBorder="1" applyAlignment="1">
      <alignment horizontal="center" vertical="center" wrapText="1"/>
    </xf>
    <xf numFmtId="44" fontId="11" fillId="32" borderId="10" xfId="0" applyNumberFormat="1" applyFont="1" applyFill="1" applyBorder="1" applyAlignment="1">
      <alignment horizontal="center" vertical="center" wrapText="1"/>
    </xf>
    <xf numFmtId="0" fontId="11" fillId="32" borderId="17" xfId="0" applyFont="1" applyFill="1" applyBorder="1" applyAlignment="1">
      <alignment horizontal="center" vertical="center" textRotation="90" wrapText="1"/>
    </xf>
    <xf numFmtId="0" fontId="12" fillId="32" borderId="10" xfId="0" applyFont="1" applyFill="1" applyBorder="1" applyAlignment="1">
      <alignment horizontal="center" vertical="center" textRotation="90"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 2" xfId="65"/>
    <cellStyle name="Хороший" xfId="66"/>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unev_av\Desktop\&#1051;&#1091;&#1085;&#1077;&#1074;\&#1041;&#1070;&#1044;&#1046;&#1045;&#1058;\&#1041;&#1102;&#1076;&#1078;&#1077;&#1090;%202022\&#1055;&#1088;&#1080;&#1086;&#1073;&#1088;&#1077;&#1090;&#1077;&#1085;&#1080;&#1077;%20&#1054;&#1057;%20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3"/>
    </sheetNames>
    <sheetDataSet>
      <sheetData sheetId="0">
        <row r="12">
          <cell r="G12">
            <v>150000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T392"/>
  <sheetViews>
    <sheetView view="pageBreakPreview" zoomScale="62" zoomScaleNormal="69" zoomScaleSheetLayoutView="62" workbookViewId="0" topLeftCell="A112">
      <selection activeCell="F118" sqref="F118:H118"/>
    </sheetView>
  </sheetViews>
  <sheetFormatPr defaultColWidth="9.140625" defaultRowHeight="15"/>
  <cols>
    <col min="1" max="1" width="6.8515625" style="1" customWidth="1"/>
    <col min="2" max="2" width="12.7109375" style="1" customWidth="1"/>
    <col min="3" max="3" width="14.421875" style="1" customWidth="1"/>
    <col min="4" max="4" width="70.57421875" style="2" customWidth="1"/>
    <col min="5" max="5" width="88.57421875" style="2" customWidth="1"/>
    <col min="6" max="6" width="8.7109375" style="2" customWidth="1"/>
    <col min="7" max="7" width="12.8515625" style="2" customWidth="1"/>
    <col min="8" max="8" width="11.00390625" style="1" customWidth="1"/>
    <col min="9" max="9" width="22.140625" style="1" customWidth="1"/>
    <col min="10" max="10" width="20.7109375" style="1" customWidth="1"/>
    <col min="11" max="11" width="20.7109375" style="48" customWidth="1"/>
    <col min="12" max="12" width="19.8515625" style="2" customWidth="1"/>
    <col min="13" max="13" width="18.57421875" style="2" customWidth="1"/>
    <col min="14" max="14" width="22.57421875" style="1" customWidth="1"/>
    <col min="15" max="16" width="13.00390625" style="11" customWidth="1"/>
    <col min="17" max="17" width="10.57421875" style="11" customWidth="1"/>
    <col min="18" max="18" width="15.421875" style="57" customWidth="1"/>
    <col min="19" max="19" width="21.8515625" style="2" customWidth="1"/>
    <col min="20" max="16384" width="9.140625" style="2" customWidth="1"/>
  </cols>
  <sheetData>
    <row r="1" ht="20.25"/>
    <row r="2" ht="20.25"/>
    <row r="3" ht="20.25"/>
    <row r="4" spans="1:17" ht="20.25">
      <c r="A4" s="1" t="s">
        <v>22</v>
      </c>
      <c r="J4" s="325" t="s">
        <v>15</v>
      </c>
      <c r="K4" s="325"/>
      <c r="L4" s="325"/>
      <c r="M4" s="325"/>
      <c r="N4" s="325"/>
      <c r="O4" s="325"/>
      <c r="P4" s="2"/>
      <c r="Q4" s="2"/>
    </row>
    <row r="5" spans="10:17" ht="20.25">
      <c r="J5" s="325" t="s">
        <v>24</v>
      </c>
      <c r="K5" s="325"/>
      <c r="L5" s="325"/>
      <c r="M5" s="325"/>
      <c r="N5" s="325"/>
      <c r="O5" s="325"/>
      <c r="P5" s="2"/>
      <c r="Q5" s="2"/>
    </row>
    <row r="6" spans="10:17" ht="20.25">
      <c r="J6" s="325" t="s">
        <v>32</v>
      </c>
      <c r="K6" s="325"/>
      <c r="L6" s="325"/>
      <c r="M6" s="325"/>
      <c r="N6" s="325"/>
      <c r="O6" s="325"/>
      <c r="P6" s="2"/>
      <c r="Q6" s="2"/>
    </row>
    <row r="7" spans="10:13" ht="20.25">
      <c r="J7" s="326"/>
      <c r="K7" s="326"/>
      <c r="L7" s="312" t="s">
        <v>25</v>
      </c>
      <c r="M7" s="312"/>
    </row>
    <row r="8" spans="10:17" ht="20.25">
      <c r="J8" s="316" t="s">
        <v>55</v>
      </c>
      <c r="K8" s="316"/>
      <c r="L8" s="316"/>
      <c r="M8" s="316"/>
      <c r="N8" s="316"/>
      <c r="O8" s="316"/>
      <c r="P8" s="12"/>
      <c r="Q8" s="12"/>
    </row>
    <row r="9" spans="10:17" ht="20.25">
      <c r="J9" s="15"/>
      <c r="K9" s="46"/>
      <c r="L9" s="13"/>
      <c r="M9" s="13"/>
      <c r="N9" s="14"/>
      <c r="O9" s="15"/>
      <c r="P9" s="15"/>
      <c r="Q9" s="15"/>
    </row>
    <row r="10" spans="10:11" ht="20.25">
      <c r="J10" s="11"/>
      <c r="K10" s="47"/>
    </row>
    <row r="11" spans="1:17" ht="20.25">
      <c r="A11" s="317" t="s">
        <v>34</v>
      </c>
      <c r="B11" s="317"/>
      <c r="C11" s="317"/>
      <c r="D11" s="317"/>
      <c r="E11" s="317"/>
      <c r="F11" s="317"/>
      <c r="G11" s="317"/>
      <c r="H11" s="317"/>
      <c r="I11" s="317"/>
      <c r="J11" s="317"/>
      <c r="K11" s="317"/>
      <c r="L11" s="317"/>
      <c r="M11" s="317"/>
      <c r="N11" s="317"/>
      <c r="O11" s="317"/>
      <c r="P11" s="14"/>
      <c r="Q11" s="14"/>
    </row>
    <row r="12" spans="1:17" ht="20.25">
      <c r="A12" s="317" t="s">
        <v>56</v>
      </c>
      <c r="B12" s="317"/>
      <c r="C12" s="317"/>
      <c r="D12" s="317"/>
      <c r="E12" s="317"/>
      <c r="F12" s="317"/>
      <c r="G12" s="317"/>
      <c r="H12" s="317"/>
      <c r="I12" s="317"/>
      <c r="J12" s="317"/>
      <c r="K12" s="317"/>
      <c r="L12" s="317"/>
      <c r="M12" s="317"/>
      <c r="N12" s="317"/>
      <c r="O12" s="317"/>
      <c r="P12" s="14"/>
      <c r="Q12" s="14"/>
    </row>
    <row r="13" ht="20.25"/>
    <row r="14" spans="1:17" ht="20.25">
      <c r="A14" s="315" t="s">
        <v>26</v>
      </c>
      <c r="B14" s="315"/>
      <c r="C14" s="315"/>
      <c r="D14" s="315"/>
      <c r="E14" s="318" t="s">
        <v>33</v>
      </c>
      <c r="F14" s="318"/>
      <c r="G14" s="318"/>
      <c r="H14" s="318"/>
      <c r="I14" s="319"/>
      <c r="J14" s="318"/>
      <c r="K14" s="318"/>
      <c r="L14" s="318"/>
      <c r="M14" s="318"/>
      <c r="N14" s="318"/>
      <c r="O14" s="318"/>
      <c r="P14" s="318"/>
      <c r="Q14" s="318"/>
    </row>
    <row r="15" spans="1:17" ht="20.25">
      <c r="A15" s="315" t="s">
        <v>27</v>
      </c>
      <c r="B15" s="315"/>
      <c r="C15" s="315"/>
      <c r="D15" s="315"/>
      <c r="E15" s="318" t="s">
        <v>20</v>
      </c>
      <c r="F15" s="318"/>
      <c r="G15" s="318"/>
      <c r="H15" s="318"/>
      <c r="I15" s="319"/>
      <c r="J15" s="318"/>
      <c r="K15" s="318"/>
      <c r="L15" s="318"/>
      <c r="M15" s="318"/>
      <c r="N15" s="318"/>
      <c r="O15" s="318"/>
      <c r="P15" s="318"/>
      <c r="Q15" s="318"/>
    </row>
    <row r="16" spans="1:17" ht="20.25">
      <c r="A16" s="315" t="s">
        <v>28</v>
      </c>
      <c r="B16" s="315"/>
      <c r="C16" s="315"/>
      <c r="D16" s="315"/>
      <c r="E16" s="318" t="s">
        <v>21</v>
      </c>
      <c r="F16" s="318"/>
      <c r="G16" s="318"/>
      <c r="H16" s="318"/>
      <c r="I16" s="319"/>
      <c r="J16" s="318"/>
      <c r="K16" s="318"/>
      <c r="L16" s="318"/>
      <c r="M16" s="318"/>
      <c r="N16" s="318"/>
      <c r="O16" s="318"/>
      <c r="P16" s="318"/>
      <c r="Q16" s="318"/>
    </row>
    <row r="17" spans="1:17" ht="20.25">
      <c r="A17" s="315" t="s">
        <v>29</v>
      </c>
      <c r="B17" s="315"/>
      <c r="C17" s="315"/>
      <c r="D17" s="315"/>
      <c r="E17" s="318" t="s">
        <v>35</v>
      </c>
      <c r="F17" s="318"/>
      <c r="G17" s="318"/>
      <c r="H17" s="318"/>
      <c r="I17" s="319"/>
      <c r="J17" s="318"/>
      <c r="K17" s="318"/>
      <c r="L17" s="318"/>
      <c r="M17" s="318"/>
      <c r="N17" s="318"/>
      <c r="O17" s="318"/>
      <c r="P17" s="318"/>
      <c r="Q17" s="318"/>
    </row>
    <row r="18" spans="1:17" ht="20.25">
      <c r="A18" s="315" t="s">
        <v>14</v>
      </c>
      <c r="B18" s="315"/>
      <c r="C18" s="315"/>
      <c r="D18" s="315"/>
      <c r="E18" s="318">
        <v>8602060523</v>
      </c>
      <c r="F18" s="318"/>
      <c r="G18" s="318"/>
      <c r="H18" s="318"/>
      <c r="I18" s="319"/>
      <c r="J18" s="318"/>
      <c r="K18" s="318"/>
      <c r="L18" s="318"/>
      <c r="M18" s="318"/>
      <c r="N18" s="318"/>
      <c r="O18" s="318"/>
      <c r="P18" s="318"/>
      <c r="Q18" s="318"/>
    </row>
    <row r="19" spans="1:17" ht="20.25">
      <c r="A19" s="315" t="s">
        <v>13</v>
      </c>
      <c r="B19" s="315"/>
      <c r="C19" s="315"/>
      <c r="D19" s="315"/>
      <c r="E19" s="318">
        <v>860201001</v>
      </c>
      <c r="F19" s="318"/>
      <c r="G19" s="318"/>
      <c r="H19" s="318"/>
      <c r="I19" s="319"/>
      <c r="J19" s="318"/>
      <c r="K19" s="318"/>
      <c r="L19" s="318"/>
      <c r="M19" s="318"/>
      <c r="N19" s="318"/>
      <c r="O19" s="318"/>
      <c r="P19" s="318"/>
      <c r="Q19" s="318"/>
    </row>
    <row r="20" spans="1:17" ht="20.25">
      <c r="A20" s="315" t="s">
        <v>12</v>
      </c>
      <c r="B20" s="315"/>
      <c r="C20" s="315"/>
      <c r="D20" s="315"/>
      <c r="E20" s="318">
        <v>71136000000</v>
      </c>
      <c r="F20" s="318"/>
      <c r="G20" s="318"/>
      <c r="H20" s="318"/>
      <c r="I20" s="319"/>
      <c r="J20" s="318"/>
      <c r="K20" s="318"/>
      <c r="L20" s="318"/>
      <c r="M20" s="318"/>
      <c r="N20" s="318"/>
      <c r="O20" s="318"/>
      <c r="P20" s="318"/>
      <c r="Q20" s="318"/>
    </row>
    <row r="21" spans="1:4" ht="20.25">
      <c r="A21" s="325"/>
      <c r="B21" s="325"/>
      <c r="C21" s="325"/>
      <c r="D21" s="325"/>
    </row>
    <row r="22" spans="1:17" ht="20.25">
      <c r="A22" s="322" t="s">
        <v>3</v>
      </c>
      <c r="B22" s="322" t="s">
        <v>1</v>
      </c>
      <c r="C22" s="322" t="s">
        <v>2</v>
      </c>
      <c r="D22" s="324" t="s">
        <v>11</v>
      </c>
      <c r="E22" s="324"/>
      <c r="F22" s="324"/>
      <c r="G22" s="324"/>
      <c r="H22" s="324"/>
      <c r="I22" s="324"/>
      <c r="J22" s="324"/>
      <c r="K22" s="324"/>
      <c r="L22" s="324"/>
      <c r="M22" s="324"/>
      <c r="N22" s="320" t="s">
        <v>18</v>
      </c>
      <c r="O22" s="330" t="s">
        <v>19</v>
      </c>
      <c r="P22" s="327" t="s">
        <v>54</v>
      </c>
      <c r="Q22" s="327" t="s">
        <v>52</v>
      </c>
    </row>
    <row r="23" spans="1:17" ht="109.5" customHeight="1">
      <c r="A23" s="322"/>
      <c r="B23" s="322"/>
      <c r="C23" s="322"/>
      <c r="D23" s="321" t="s">
        <v>16</v>
      </c>
      <c r="E23" s="321" t="s">
        <v>0</v>
      </c>
      <c r="F23" s="321" t="s">
        <v>5</v>
      </c>
      <c r="G23" s="321"/>
      <c r="H23" s="329" t="s">
        <v>7</v>
      </c>
      <c r="I23" s="324" t="s">
        <v>9</v>
      </c>
      <c r="J23" s="324"/>
      <c r="K23" s="323" t="s">
        <v>23</v>
      </c>
      <c r="L23" s="321" t="s">
        <v>4</v>
      </c>
      <c r="M23" s="321"/>
      <c r="N23" s="320"/>
      <c r="O23" s="330"/>
      <c r="P23" s="327"/>
      <c r="Q23" s="327"/>
    </row>
    <row r="24" spans="1:17" ht="162">
      <c r="A24" s="322"/>
      <c r="B24" s="322"/>
      <c r="C24" s="322"/>
      <c r="D24" s="321"/>
      <c r="E24" s="321"/>
      <c r="F24" s="163" t="s">
        <v>6</v>
      </c>
      <c r="G24" s="163" t="s">
        <v>17</v>
      </c>
      <c r="H24" s="329"/>
      <c r="I24" s="163" t="s">
        <v>8</v>
      </c>
      <c r="J24" s="163" t="s">
        <v>17</v>
      </c>
      <c r="K24" s="323"/>
      <c r="L24" s="163" t="s">
        <v>30</v>
      </c>
      <c r="M24" s="163" t="s">
        <v>31</v>
      </c>
      <c r="N24" s="320"/>
      <c r="O24" s="161" t="s">
        <v>10</v>
      </c>
      <c r="P24" s="327"/>
      <c r="Q24" s="327"/>
    </row>
    <row r="25" spans="1:17" ht="20.25">
      <c r="A25" s="4">
        <v>1</v>
      </c>
      <c r="B25" s="4">
        <v>2</v>
      </c>
      <c r="C25" s="4">
        <v>3</v>
      </c>
      <c r="D25" s="5">
        <v>4</v>
      </c>
      <c r="E25" s="4">
        <v>5</v>
      </c>
      <c r="F25" s="4">
        <v>6</v>
      </c>
      <c r="G25" s="4">
        <v>7</v>
      </c>
      <c r="H25" s="4">
        <v>8</v>
      </c>
      <c r="I25" s="4">
        <v>9</v>
      </c>
      <c r="J25" s="4">
        <v>10</v>
      </c>
      <c r="K25" s="112">
        <v>11</v>
      </c>
      <c r="L25" s="4">
        <v>12</v>
      </c>
      <c r="M25" s="4">
        <v>13</v>
      </c>
      <c r="N25" s="16">
        <v>14</v>
      </c>
      <c r="O25" s="16">
        <v>15</v>
      </c>
      <c r="P25" s="4">
        <v>16</v>
      </c>
      <c r="Q25" s="4">
        <v>17</v>
      </c>
    </row>
    <row r="26" spans="1:18" ht="40.5">
      <c r="A26" s="92"/>
      <c r="B26" s="17"/>
      <c r="C26" s="17"/>
      <c r="D26" s="164" t="s">
        <v>252</v>
      </c>
      <c r="E26" s="93"/>
      <c r="F26" s="17"/>
      <c r="G26" s="17"/>
      <c r="H26" s="17"/>
      <c r="I26" s="17"/>
      <c r="J26" s="17"/>
      <c r="K26" s="94"/>
      <c r="L26" s="17"/>
      <c r="M26" s="17"/>
      <c r="N26" s="17"/>
      <c r="O26" s="17"/>
      <c r="P26" s="17"/>
      <c r="Q26" s="95"/>
      <c r="R26" s="58"/>
    </row>
    <row r="27" spans="1:18" ht="222.75">
      <c r="A27" s="96">
        <v>1</v>
      </c>
      <c r="B27" s="9" t="s">
        <v>121</v>
      </c>
      <c r="C27" s="9" t="s">
        <v>247</v>
      </c>
      <c r="D27" s="7" t="s">
        <v>250</v>
      </c>
      <c r="E27" s="7" t="s">
        <v>251</v>
      </c>
      <c r="F27" s="9">
        <v>796</v>
      </c>
      <c r="G27" s="9" t="s">
        <v>73</v>
      </c>
      <c r="H27" s="9">
        <v>1</v>
      </c>
      <c r="I27" s="9">
        <v>71136000000</v>
      </c>
      <c r="J27" s="9" t="s">
        <v>248</v>
      </c>
      <c r="K27" s="56">
        <v>4375000</v>
      </c>
      <c r="L27" s="22" t="s">
        <v>74</v>
      </c>
      <c r="M27" s="9" t="s">
        <v>94</v>
      </c>
      <c r="N27" s="18" t="s">
        <v>81</v>
      </c>
      <c r="O27" s="9" t="s">
        <v>91</v>
      </c>
      <c r="P27" s="5" t="s">
        <v>64</v>
      </c>
      <c r="Q27" s="5" t="s">
        <v>64</v>
      </c>
      <c r="R27" s="58" t="s">
        <v>249</v>
      </c>
    </row>
    <row r="28" spans="1:18" ht="81">
      <c r="A28" s="96">
        <v>2</v>
      </c>
      <c r="B28" s="5" t="s">
        <v>105</v>
      </c>
      <c r="C28" s="5" t="s">
        <v>244</v>
      </c>
      <c r="D28" s="38" t="s">
        <v>240</v>
      </c>
      <c r="E28" s="29" t="s">
        <v>103</v>
      </c>
      <c r="F28" s="24">
        <v>796</v>
      </c>
      <c r="G28" s="9" t="s">
        <v>73</v>
      </c>
      <c r="H28" s="26" t="s">
        <v>245</v>
      </c>
      <c r="I28" s="24">
        <v>71136000000</v>
      </c>
      <c r="J28" s="9" t="s">
        <v>248</v>
      </c>
      <c r="K28" s="49">
        <v>221000</v>
      </c>
      <c r="L28" s="22" t="s">
        <v>74</v>
      </c>
      <c r="M28" s="22" t="s">
        <v>104</v>
      </c>
      <c r="N28" s="5" t="s">
        <v>81</v>
      </c>
      <c r="O28" s="5" t="s">
        <v>91</v>
      </c>
      <c r="P28" s="5" t="s">
        <v>64</v>
      </c>
      <c r="Q28" s="5" t="s">
        <v>64</v>
      </c>
      <c r="R28" s="58" t="s">
        <v>215</v>
      </c>
    </row>
    <row r="29" spans="1:18" ht="81">
      <c r="A29" s="96">
        <v>3</v>
      </c>
      <c r="B29" s="5" t="s">
        <v>121</v>
      </c>
      <c r="C29" s="5" t="s">
        <v>243</v>
      </c>
      <c r="D29" s="6" t="s">
        <v>241</v>
      </c>
      <c r="E29" s="6" t="s">
        <v>103</v>
      </c>
      <c r="F29" s="5">
        <v>839</v>
      </c>
      <c r="G29" s="5" t="s">
        <v>242</v>
      </c>
      <c r="H29" s="5">
        <v>1</v>
      </c>
      <c r="I29" s="24">
        <v>71136000000</v>
      </c>
      <c r="J29" s="9" t="s">
        <v>248</v>
      </c>
      <c r="K29" s="50">
        <v>303875</v>
      </c>
      <c r="L29" s="22" t="s">
        <v>74</v>
      </c>
      <c r="M29" s="22" t="s">
        <v>104</v>
      </c>
      <c r="N29" s="5" t="s">
        <v>81</v>
      </c>
      <c r="O29" s="5" t="s">
        <v>91</v>
      </c>
      <c r="P29" s="5" t="s">
        <v>64</v>
      </c>
      <c r="Q29" s="5" t="s">
        <v>64</v>
      </c>
      <c r="R29" s="57" t="s">
        <v>215</v>
      </c>
    </row>
    <row r="30" spans="1:18" ht="222.75">
      <c r="A30" s="96">
        <v>4</v>
      </c>
      <c r="B30" s="5" t="s">
        <v>117</v>
      </c>
      <c r="C30" s="5" t="s">
        <v>118</v>
      </c>
      <c r="D30" s="6" t="s">
        <v>119</v>
      </c>
      <c r="E30" s="6" t="s">
        <v>291</v>
      </c>
      <c r="F30" s="5">
        <v>796</v>
      </c>
      <c r="G30" s="9" t="s">
        <v>73</v>
      </c>
      <c r="H30" s="5">
        <v>12000</v>
      </c>
      <c r="I30" s="5" t="s">
        <v>114</v>
      </c>
      <c r="J30" s="5" t="s">
        <v>228</v>
      </c>
      <c r="K30" s="50">
        <v>310000</v>
      </c>
      <c r="L30" s="22" t="s">
        <v>74</v>
      </c>
      <c r="M30" s="22" t="s">
        <v>61</v>
      </c>
      <c r="N30" s="5" t="s">
        <v>81</v>
      </c>
      <c r="O30" s="5" t="s">
        <v>91</v>
      </c>
      <c r="P30" s="5" t="s">
        <v>64</v>
      </c>
      <c r="Q30" s="5" t="s">
        <v>64</v>
      </c>
      <c r="R30" s="58" t="s">
        <v>198</v>
      </c>
    </row>
    <row r="31" spans="1:18" ht="60.75">
      <c r="A31" s="96">
        <v>5</v>
      </c>
      <c r="B31" s="24" t="s">
        <v>100</v>
      </c>
      <c r="C31" s="24" t="s">
        <v>101</v>
      </c>
      <c r="D31" s="28" t="s">
        <v>102</v>
      </c>
      <c r="E31" s="28" t="s">
        <v>103</v>
      </c>
      <c r="F31" s="24">
        <v>796</v>
      </c>
      <c r="G31" s="9" t="s">
        <v>73</v>
      </c>
      <c r="H31" s="24">
        <v>1</v>
      </c>
      <c r="I31" s="24">
        <v>71136000000</v>
      </c>
      <c r="J31" s="9" t="s">
        <v>248</v>
      </c>
      <c r="K31" s="51">
        <v>120000</v>
      </c>
      <c r="L31" s="22" t="s">
        <v>74</v>
      </c>
      <c r="M31" s="22" t="s">
        <v>104</v>
      </c>
      <c r="N31" s="24" t="s">
        <v>81</v>
      </c>
      <c r="O31" s="24" t="s">
        <v>91</v>
      </c>
      <c r="P31" s="5" t="s">
        <v>64</v>
      </c>
      <c r="Q31" s="5" t="s">
        <v>64</v>
      </c>
      <c r="R31" s="57" t="s">
        <v>185</v>
      </c>
    </row>
    <row r="32" spans="1:18" ht="101.25">
      <c r="A32" s="96">
        <v>6</v>
      </c>
      <c r="B32" s="43" t="s">
        <v>292</v>
      </c>
      <c r="C32" s="43" t="s">
        <v>293</v>
      </c>
      <c r="D32" s="31" t="s">
        <v>294</v>
      </c>
      <c r="E32" s="31" t="s">
        <v>295</v>
      </c>
      <c r="F32" s="24">
        <v>879</v>
      </c>
      <c r="G32" s="24" t="s">
        <v>182</v>
      </c>
      <c r="H32" s="24">
        <v>1</v>
      </c>
      <c r="I32" s="24">
        <v>71136000000</v>
      </c>
      <c r="J32" s="9" t="s">
        <v>248</v>
      </c>
      <c r="K32" s="51">
        <v>541666.66</v>
      </c>
      <c r="L32" s="30" t="s">
        <v>94</v>
      </c>
      <c r="M32" s="22" t="s">
        <v>104</v>
      </c>
      <c r="N32" s="24" t="s">
        <v>273</v>
      </c>
      <c r="O32" s="24" t="s">
        <v>91</v>
      </c>
      <c r="P32" s="5" t="s">
        <v>64</v>
      </c>
      <c r="Q32" s="5" t="s">
        <v>64</v>
      </c>
      <c r="R32" s="57" t="s">
        <v>299</v>
      </c>
    </row>
    <row r="33" spans="1:18" ht="101.25">
      <c r="A33" s="96">
        <v>7</v>
      </c>
      <c r="B33" s="43" t="s">
        <v>86</v>
      </c>
      <c r="C33" s="43" t="s">
        <v>86</v>
      </c>
      <c r="D33" s="31" t="s">
        <v>296</v>
      </c>
      <c r="E33" s="31" t="s">
        <v>297</v>
      </c>
      <c r="F33" s="24">
        <v>879</v>
      </c>
      <c r="G33" s="24" t="s">
        <v>182</v>
      </c>
      <c r="H33" s="24">
        <v>1</v>
      </c>
      <c r="I33" s="24">
        <v>71136000000</v>
      </c>
      <c r="J33" s="9" t="s">
        <v>248</v>
      </c>
      <c r="K33" s="51">
        <v>250000</v>
      </c>
      <c r="L33" s="30" t="s">
        <v>94</v>
      </c>
      <c r="M33" s="22" t="s">
        <v>104</v>
      </c>
      <c r="N33" s="24" t="s">
        <v>273</v>
      </c>
      <c r="O33" s="24" t="s">
        <v>91</v>
      </c>
      <c r="P33" s="5" t="s">
        <v>64</v>
      </c>
      <c r="Q33" s="5" t="s">
        <v>64</v>
      </c>
      <c r="R33" s="57" t="s">
        <v>299</v>
      </c>
    </row>
    <row r="34" spans="1:18" ht="101.25">
      <c r="A34" s="96">
        <v>8</v>
      </c>
      <c r="B34" s="43" t="s">
        <v>86</v>
      </c>
      <c r="C34" s="43" t="s">
        <v>86</v>
      </c>
      <c r="D34" s="31" t="s">
        <v>298</v>
      </c>
      <c r="E34" s="31" t="s">
        <v>297</v>
      </c>
      <c r="F34" s="24">
        <v>879</v>
      </c>
      <c r="G34" s="24" t="s">
        <v>182</v>
      </c>
      <c r="H34" s="24">
        <v>1</v>
      </c>
      <c r="I34" s="24">
        <v>71136000000</v>
      </c>
      <c r="J34" s="9" t="s">
        <v>248</v>
      </c>
      <c r="K34" s="51">
        <v>166666.66</v>
      </c>
      <c r="L34" s="30" t="s">
        <v>94</v>
      </c>
      <c r="M34" s="22" t="s">
        <v>104</v>
      </c>
      <c r="N34" s="24" t="s">
        <v>273</v>
      </c>
      <c r="O34" s="24" t="s">
        <v>91</v>
      </c>
      <c r="P34" s="5" t="s">
        <v>64</v>
      </c>
      <c r="Q34" s="5" t="s">
        <v>64</v>
      </c>
      <c r="R34" s="57" t="s">
        <v>299</v>
      </c>
    </row>
    <row r="35" spans="1:18" s="35" customFormat="1" ht="60.75">
      <c r="A35" s="96">
        <v>9</v>
      </c>
      <c r="B35" s="24" t="s">
        <v>105</v>
      </c>
      <c r="C35" s="24" t="s">
        <v>106</v>
      </c>
      <c r="D35" s="28" t="s">
        <v>229</v>
      </c>
      <c r="E35" s="28" t="s">
        <v>107</v>
      </c>
      <c r="F35" s="24">
        <v>796</v>
      </c>
      <c r="G35" s="9" t="s">
        <v>73</v>
      </c>
      <c r="H35" s="24">
        <v>1092</v>
      </c>
      <c r="I35" s="24">
        <v>71136000000</v>
      </c>
      <c r="J35" s="9" t="s">
        <v>248</v>
      </c>
      <c r="K35" s="51">
        <v>200000</v>
      </c>
      <c r="L35" s="30" t="s">
        <v>94</v>
      </c>
      <c r="M35" s="24" t="s">
        <v>108</v>
      </c>
      <c r="N35" s="24" t="s">
        <v>81</v>
      </c>
      <c r="O35" s="24" t="s">
        <v>91</v>
      </c>
      <c r="P35" s="5" t="s">
        <v>64</v>
      </c>
      <c r="Q35" s="5" t="s">
        <v>64</v>
      </c>
      <c r="R35" s="57" t="s">
        <v>185</v>
      </c>
    </row>
    <row r="36" spans="1:18" ht="81">
      <c r="A36" s="96">
        <v>10</v>
      </c>
      <c r="B36" s="24" t="s">
        <v>86</v>
      </c>
      <c r="C36" s="24" t="s">
        <v>86</v>
      </c>
      <c r="D36" s="28" t="s">
        <v>92</v>
      </c>
      <c r="E36" s="29" t="s">
        <v>93</v>
      </c>
      <c r="F36" s="24">
        <v>879</v>
      </c>
      <c r="G36" s="24" t="s">
        <v>182</v>
      </c>
      <c r="H36" s="24">
        <v>1</v>
      </c>
      <c r="I36" s="5">
        <v>71136000000</v>
      </c>
      <c r="J36" s="9" t="s">
        <v>248</v>
      </c>
      <c r="K36" s="51">
        <v>1130000</v>
      </c>
      <c r="L36" s="30" t="s">
        <v>94</v>
      </c>
      <c r="M36" s="22" t="s">
        <v>61</v>
      </c>
      <c r="N36" s="24" t="s">
        <v>81</v>
      </c>
      <c r="O36" s="24" t="s">
        <v>91</v>
      </c>
      <c r="P36" s="5" t="s">
        <v>64</v>
      </c>
      <c r="Q36" s="5" t="s">
        <v>64</v>
      </c>
      <c r="R36" s="57" t="s">
        <v>120</v>
      </c>
    </row>
    <row r="37" spans="1:18" ht="81">
      <c r="A37" s="96">
        <v>11</v>
      </c>
      <c r="B37" s="24" t="s">
        <v>268</v>
      </c>
      <c r="C37" s="24" t="s">
        <v>269</v>
      </c>
      <c r="D37" s="91" t="s">
        <v>270</v>
      </c>
      <c r="E37" s="31" t="s">
        <v>271</v>
      </c>
      <c r="F37" s="5">
        <v>879</v>
      </c>
      <c r="G37" s="5" t="s">
        <v>272</v>
      </c>
      <c r="H37" s="24">
        <v>830</v>
      </c>
      <c r="I37" s="24">
        <v>71136000000</v>
      </c>
      <c r="J37" s="9" t="s">
        <v>248</v>
      </c>
      <c r="K37" s="51">
        <v>700000</v>
      </c>
      <c r="L37" s="30" t="s">
        <v>94</v>
      </c>
      <c r="M37" s="24" t="s">
        <v>225</v>
      </c>
      <c r="N37" s="24" t="s">
        <v>273</v>
      </c>
      <c r="O37" s="24" t="s">
        <v>91</v>
      </c>
      <c r="P37" s="5" t="s">
        <v>64</v>
      </c>
      <c r="Q37" s="5" t="s">
        <v>64</v>
      </c>
      <c r="R37" s="57" t="s">
        <v>274</v>
      </c>
    </row>
    <row r="38" spans="1:18" ht="60.75">
      <c r="A38" s="96">
        <v>12</v>
      </c>
      <c r="B38" s="43" t="s">
        <v>286</v>
      </c>
      <c r="C38" s="43" t="s">
        <v>287</v>
      </c>
      <c r="D38" s="28" t="s">
        <v>288</v>
      </c>
      <c r="E38" s="29" t="s">
        <v>281</v>
      </c>
      <c r="F38" s="24">
        <v>879</v>
      </c>
      <c r="G38" s="24" t="s">
        <v>182</v>
      </c>
      <c r="H38" s="24">
        <v>1</v>
      </c>
      <c r="I38" s="5">
        <v>71136000000</v>
      </c>
      <c r="J38" s="9" t="s">
        <v>248</v>
      </c>
      <c r="K38" s="51">
        <v>170000</v>
      </c>
      <c r="L38" s="30" t="s">
        <v>94</v>
      </c>
      <c r="M38" s="26" t="s">
        <v>74</v>
      </c>
      <c r="N38" s="24" t="s">
        <v>273</v>
      </c>
      <c r="O38" s="24" t="s">
        <v>91</v>
      </c>
      <c r="P38" s="5" t="s">
        <v>64</v>
      </c>
      <c r="Q38" s="5" t="s">
        <v>64</v>
      </c>
      <c r="R38" s="57" t="s">
        <v>274</v>
      </c>
    </row>
    <row r="39" spans="1:18" ht="60.75">
      <c r="A39" s="96">
        <v>13</v>
      </c>
      <c r="B39" s="97" t="s">
        <v>140</v>
      </c>
      <c r="C39" s="97" t="s">
        <v>141</v>
      </c>
      <c r="D39" s="6" t="s">
        <v>716</v>
      </c>
      <c r="E39" s="6" t="s">
        <v>142</v>
      </c>
      <c r="F39" s="24">
        <v>796</v>
      </c>
      <c r="G39" s="9" t="s">
        <v>73</v>
      </c>
      <c r="H39" s="5">
        <v>1</v>
      </c>
      <c r="I39" s="5">
        <v>71136000000</v>
      </c>
      <c r="J39" s="9" t="s">
        <v>248</v>
      </c>
      <c r="K39" s="52">
        <f>2000000/1.2</f>
        <v>1666666.6666666667</v>
      </c>
      <c r="L39" s="30" t="s">
        <v>94</v>
      </c>
      <c r="M39" s="22" t="s">
        <v>61</v>
      </c>
      <c r="N39" s="5" t="s">
        <v>81</v>
      </c>
      <c r="O39" s="5" t="s">
        <v>91</v>
      </c>
      <c r="P39" s="5" t="s">
        <v>64</v>
      </c>
      <c r="Q39" s="5" t="s">
        <v>64</v>
      </c>
      <c r="R39" s="57" t="s">
        <v>239</v>
      </c>
    </row>
    <row r="40" spans="1:18" ht="60.75">
      <c r="A40" s="96">
        <v>14</v>
      </c>
      <c r="B40" s="5" t="s">
        <v>143</v>
      </c>
      <c r="C40" s="5" t="s">
        <v>144</v>
      </c>
      <c r="D40" s="6" t="s">
        <v>145</v>
      </c>
      <c r="E40" s="6" t="s">
        <v>142</v>
      </c>
      <c r="F40" s="24">
        <v>796</v>
      </c>
      <c r="G40" s="9" t="s">
        <v>73</v>
      </c>
      <c r="H40" s="5">
        <v>1200</v>
      </c>
      <c r="I40" s="5">
        <v>71136000000</v>
      </c>
      <c r="J40" s="9" t="s">
        <v>248</v>
      </c>
      <c r="K40" s="52">
        <f>4762000/1.2*0.85</f>
        <v>3373083.3333333335</v>
      </c>
      <c r="L40" s="30" t="s">
        <v>94</v>
      </c>
      <c r="M40" s="24" t="s">
        <v>108</v>
      </c>
      <c r="N40" s="5" t="s">
        <v>81</v>
      </c>
      <c r="O40" s="5" t="s">
        <v>91</v>
      </c>
      <c r="P40" s="5" t="s">
        <v>64</v>
      </c>
      <c r="Q40" s="5" t="s">
        <v>64</v>
      </c>
      <c r="R40" s="57" t="s">
        <v>239</v>
      </c>
    </row>
    <row r="41" spans="1:18" ht="60.75">
      <c r="A41" s="96">
        <v>15</v>
      </c>
      <c r="B41" s="5" t="s">
        <v>146</v>
      </c>
      <c r="C41" s="5" t="s">
        <v>147</v>
      </c>
      <c r="D41" s="6" t="s">
        <v>148</v>
      </c>
      <c r="E41" s="6" t="s">
        <v>142</v>
      </c>
      <c r="F41" s="24">
        <v>796</v>
      </c>
      <c r="G41" s="9" t="s">
        <v>73</v>
      </c>
      <c r="H41" s="5">
        <v>150</v>
      </c>
      <c r="I41" s="5">
        <v>71136000000</v>
      </c>
      <c r="J41" s="9" t="s">
        <v>248</v>
      </c>
      <c r="K41" s="52">
        <f>1800000/1.2*0.85</f>
        <v>1275000</v>
      </c>
      <c r="L41" s="30" t="s">
        <v>94</v>
      </c>
      <c r="M41" s="24" t="s">
        <v>108</v>
      </c>
      <c r="N41" s="5" t="s">
        <v>81</v>
      </c>
      <c r="O41" s="5" t="s">
        <v>91</v>
      </c>
      <c r="P41" s="5" t="s">
        <v>64</v>
      </c>
      <c r="Q41" s="5" t="s">
        <v>64</v>
      </c>
      <c r="R41" s="57" t="s">
        <v>239</v>
      </c>
    </row>
    <row r="42" spans="1:18" ht="60.75">
      <c r="A42" s="96">
        <v>16</v>
      </c>
      <c r="B42" s="5" t="s">
        <v>100</v>
      </c>
      <c r="C42" s="5" t="s">
        <v>101</v>
      </c>
      <c r="D42" s="6" t="s">
        <v>149</v>
      </c>
      <c r="E42" s="6" t="s">
        <v>142</v>
      </c>
      <c r="F42" s="24">
        <v>796</v>
      </c>
      <c r="G42" s="9" t="s">
        <v>73</v>
      </c>
      <c r="H42" s="5">
        <v>105</v>
      </c>
      <c r="I42" s="5">
        <v>71136000000</v>
      </c>
      <c r="J42" s="9" t="s">
        <v>248</v>
      </c>
      <c r="K42" s="52">
        <f>262500/1.2*0.85</f>
        <v>185937.5</v>
      </c>
      <c r="L42" s="30" t="s">
        <v>94</v>
      </c>
      <c r="M42" s="24" t="s">
        <v>108</v>
      </c>
      <c r="N42" s="5" t="s">
        <v>81</v>
      </c>
      <c r="O42" s="5" t="s">
        <v>91</v>
      </c>
      <c r="P42" s="5" t="s">
        <v>64</v>
      </c>
      <c r="Q42" s="5" t="s">
        <v>64</v>
      </c>
      <c r="R42" s="57" t="s">
        <v>239</v>
      </c>
    </row>
    <row r="43" spans="1:18" ht="60.75">
      <c r="A43" s="96">
        <v>17</v>
      </c>
      <c r="B43" s="5" t="s">
        <v>150</v>
      </c>
      <c r="C43" s="5" t="s">
        <v>151</v>
      </c>
      <c r="D43" s="6" t="s">
        <v>152</v>
      </c>
      <c r="E43" s="6" t="s">
        <v>142</v>
      </c>
      <c r="F43" s="24">
        <v>796</v>
      </c>
      <c r="G43" s="9" t="s">
        <v>73</v>
      </c>
      <c r="H43" s="5">
        <v>1</v>
      </c>
      <c r="I43" s="5">
        <v>71136000000</v>
      </c>
      <c r="J43" s="9" t="s">
        <v>248</v>
      </c>
      <c r="K43" s="52">
        <f>(180000+170000)*0.85</f>
        <v>297500</v>
      </c>
      <c r="L43" s="30" t="s">
        <v>94</v>
      </c>
      <c r="M43" s="24" t="s">
        <v>108</v>
      </c>
      <c r="N43" s="5" t="s">
        <v>81</v>
      </c>
      <c r="O43" s="5" t="s">
        <v>91</v>
      </c>
      <c r="P43" s="5" t="s">
        <v>64</v>
      </c>
      <c r="Q43" s="5" t="s">
        <v>64</v>
      </c>
      <c r="R43" s="57" t="s">
        <v>239</v>
      </c>
    </row>
    <row r="44" spans="1:18" ht="60.75">
      <c r="A44" s="96">
        <v>18</v>
      </c>
      <c r="B44" s="5" t="s">
        <v>150</v>
      </c>
      <c r="C44" s="5" t="s">
        <v>153</v>
      </c>
      <c r="D44" s="31" t="s">
        <v>154</v>
      </c>
      <c r="E44" s="6" t="s">
        <v>142</v>
      </c>
      <c r="F44" s="24">
        <v>796</v>
      </c>
      <c r="G44" s="9" t="s">
        <v>73</v>
      </c>
      <c r="H44" s="5">
        <v>1</v>
      </c>
      <c r="I44" s="5">
        <v>71136000000</v>
      </c>
      <c r="J44" s="9" t="s">
        <v>248</v>
      </c>
      <c r="K44" s="52">
        <f>135000*0.85</f>
        <v>114750</v>
      </c>
      <c r="L44" s="30" t="s">
        <v>94</v>
      </c>
      <c r="M44" s="24" t="s">
        <v>108</v>
      </c>
      <c r="N44" s="5" t="s">
        <v>81</v>
      </c>
      <c r="O44" s="5" t="s">
        <v>91</v>
      </c>
      <c r="P44" s="5" t="s">
        <v>64</v>
      </c>
      <c r="Q44" s="5" t="s">
        <v>64</v>
      </c>
      <c r="R44" s="57" t="s">
        <v>239</v>
      </c>
    </row>
    <row r="45" spans="1:18" ht="60.75">
      <c r="A45" s="96">
        <v>19</v>
      </c>
      <c r="B45" s="24" t="s">
        <v>100</v>
      </c>
      <c r="C45" s="24" t="s">
        <v>101</v>
      </c>
      <c r="D45" s="28" t="s">
        <v>155</v>
      </c>
      <c r="E45" s="6" t="s">
        <v>142</v>
      </c>
      <c r="F45" s="24">
        <v>796</v>
      </c>
      <c r="G45" s="9" t="s">
        <v>73</v>
      </c>
      <c r="H45" s="5">
        <v>1</v>
      </c>
      <c r="I45" s="5">
        <v>71136000000</v>
      </c>
      <c r="J45" s="9" t="s">
        <v>248</v>
      </c>
      <c r="K45" s="52">
        <v>455000</v>
      </c>
      <c r="L45" s="30" t="s">
        <v>94</v>
      </c>
      <c r="M45" s="24" t="s">
        <v>108</v>
      </c>
      <c r="N45" s="21" t="s">
        <v>81</v>
      </c>
      <c r="O45" s="5" t="s">
        <v>91</v>
      </c>
      <c r="P45" s="5" t="s">
        <v>64</v>
      </c>
      <c r="Q45" s="5" t="s">
        <v>64</v>
      </c>
      <c r="R45" s="57" t="s">
        <v>239</v>
      </c>
    </row>
    <row r="46" spans="1:18" ht="101.25">
      <c r="A46" s="96">
        <v>20</v>
      </c>
      <c r="B46" s="43" t="s">
        <v>292</v>
      </c>
      <c r="C46" s="43" t="s">
        <v>293</v>
      </c>
      <c r="D46" s="28" t="s">
        <v>300</v>
      </c>
      <c r="E46" s="31" t="s">
        <v>295</v>
      </c>
      <c r="F46" s="24">
        <v>879</v>
      </c>
      <c r="G46" s="24" t="s">
        <v>182</v>
      </c>
      <c r="H46" s="24">
        <v>1</v>
      </c>
      <c r="I46" s="24">
        <v>71136000000</v>
      </c>
      <c r="J46" s="9" t="s">
        <v>248</v>
      </c>
      <c r="K46" s="51">
        <v>416666.7</v>
      </c>
      <c r="L46" s="30" t="s">
        <v>104</v>
      </c>
      <c r="M46" s="22" t="s">
        <v>61</v>
      </c>
      <c r="N46" s="24" t="s">
        <v>273</v>
      </c>
      <c r="O46" s="24" t="s">
        <v>91</v>
      </c>
      <c r="P46" s="5" t="s">
        <v>64</v>
      </c>
      <c r="Q46" s="5" t="s">
        <v>64</v>
      </c>
      <c r="R46" s="57" t="s">
        <v>299</v>
      </c>
    </row>
    <row r="47" spans="1:18" ht="101.25">
      <c r="A47" s="96">
        <v>21</v>
      </c>
      <c r="B47" s="43" t="s">
        <v>292</v>
      </c>
      <c r="C47" s="43" t="s">
        <v>293</v>
      </c>
      <c r="D47" s="31" t="s">
        <v>301</v>
      </c>
      <c r="E47" s="31" t="s">
        <v>391</v>
      </c>
      <c r="F47" s="24">
        <v>879</v>
      </c>
      <c r="G47" s="24" t="s">
        <v>182</v>
      </c>
      <c r="H47" s="24">
        <v>1</v>
      </c>
      <c r="I47" s="24">
        <v>71136000000</v>
      </c>
      <c r="J47" s="9" t="s">
        <v>248</v>
      </c>
      <c r="K47" s="51">
        <v>833333.33</v>
      </c>
      <c r="L47" s="30" t="s">
        <v>104</v>
      </c>
      <c r="M47" s="30" t="s">
        <v>80</v>
      </c>
      <c r="N47" s="24" t="s">
        <v>273</v>
      </c>
      <c r="O47" s="24" t="s">
        <v>91</v>
      </c>
      <c r="P47" s="5" t="s">
        <v>64</v>
      </c>
      <c r="Q47" s="5" t="s">
        <v>64</v>
      </c>
      <c r="R47" s="57" t="s">
        <v>299</v>
      </c>
    </row>
    <row r="48" spans="1:18" ht="101.25">
      <c r="A48" s="96">
        <v>22</v>
      </c>
      <c r="B48" s="43" t="s">
        <v>292</v>
      </c>
      <c r="C48" s="43" t="s">
        <v>293</v>
      </c>
      <c r="D48" s="31" t="s">
        <v>302</v>
      </c>
      <c r="E48" s="31" t="s">
        <v>295</v>
      </c>
      <c r="F48" s="24">
        <v>879</v>
      </c>
      <c r="G48" s="24" t="s">
        <v>182</v>
      </c>
      <c r="H48" s="24">
        <v>1</v>
      </c>
      <c r="I48" s="24">
        <v>71136000000</v>
      </c>
      <c r="J48" s="9" t="s">
        <v>248</v>
      </c>
      <c r="K48" s="51">
        <v>166666.66</v>
      </c>
      <c r="L48" s="30" t="s">
        <v>104</v>
      </c>
      <c r="M48" s="22" t="s">
        <v>61</v>
      </c>
      <c r="N48" s="24" t="s">
        <v>273</v>
      </c>
      <c r="O48" s="24" t="s">
        <v>91</v>
      </c>
      <c r="P48" s="5" t="s">
        <v>64</v>
      </c>
      <c r="Q48" s="5" t="s">
        <v>64</v>
      </c>
      <c r="R48" s="57" t="s">
        <v>299</v>
      </c>
    </row>
    <row r="49" spans="1:19" ht="182.25">
      <c r="A49" s="96">
        <v>23</v>
      </c>
      <c r="B49" s="5" t="s">
        <v>319</v>
      </c>
      <c r="C49" s="5" t="s">
        <v>319</v>
      </c>
      <c r="D49" s="6" t="s">
        <v>320</v>
      </c>
      <c r="E49" s="6" t="s">
        <v>321</v>
      </c>
      <c r="F49" s="5">
        <v>715</v>
      </c>
      <c r="G49" s="5" t="s">
        <v>322</v>
      </c>
      <c r="H49" s="5">
        <v>3672</v>
      </c>
      <c r="I49" s="5">
        <v>71136000000</v>
      </c>
      <c r="J49" s="9" t="s">
        <v>520</v>
      </c>
      <c r="K49" s="50">
        <v>779150.3</v>
      </c>
      <c r="L49" s="30" t="s">
        <v>94</v>
      </c>
      <c r="M49" s="45" t="s">
        <v>90</v>
      </c>
      <c r="N49" s="5" t="s">
        <v>323</v>
      </c>
      <c r="O49" s="5" t="s">
        <v>91</v>
      </c>
      <c r="P49" s="5" t="s">
        <v>64</v>
      </c>
      <c r="Q49" s="5" t="s">
        <v>64</v>
      </c>
      <c r="R49" s="57" t="s">
        <v>324</v>
      </c>
      <c r="S49" s="188" t="s">
        <v>521</v>
      </c>
    </row>
    <row r="50" spans="1:18" ht="101.25">
      <c r="A50" s="96">
        <v>24</v>
      </c>
      <c r="B50" s="5" t="s">
        <v>100</v>
      </c>
      <c r="C50" s="5" t="s">
        <v>101</v>
      </c>
      <c r="D50" s="6" t="s">
        <v>717</v>
      </c>
      <c r="E50" s="6" t="s">
        <v>350</v>
      </c>
      <c r="F50" s="24">
        <v>796</v>
      </c>
      <c r="G50" s="9" t="s">
        <v>73</v>
      </c>
      <c r="H50" s="5">
        <v>1</v>
      </c>
      <c r="I50" s="5">
        <v>71136000000</v>
      </c>
      <c r="J50" s="9" t="s">
        <v>248</v>
      </c>
      <c r="K50" s="56">
        <v>1500000</v>
      </c>
      <c r="L50" s="30" t="s">
        <v>94</v>
      </c>
      <c r="M50" s="5" t="s">
        <v>225</v>
      </c>
      <c r="N50" s="5" t="s">
        <v>323</v>
      </c>
      <c r="O50" s="5" t="s">
        <v>91</v>
      </c>
      <c r="P50" s="5" t="s">
        <v>64</v>
      </c>
      <c r="Q50" s="5" t="s">
        <v>64</v>
      </c>
      <c r="R50" s="57" t="s">
        <v>353</v>
      </c>
    </row>
    <row r="51" spans="1:18" ht="162">
      <c r="A51" s="96">
        <v>25</v>
      </c>
      <c r="B51" s="5" t="s">
        <v>100</v>
      </c>
      <c r="C51" s="5" t="s">
        <v>101</v>
      </c>
      <c r="D51" s="6" t="s">
        <v>392</v>
      </c>
      <c r="E51" s="6" t="s">
        <v>325</v>
      </c>
      <c r="F51" s="24">
        <v>796</v>
      </c>
      <c r="G51" s="9" t="s">
        <v>73</v>
      </c>
      <c r="H51" s="5">
        <v>2</v>
      </c>
      <c r="I51" s="5">
        <v>71136000000</v>
      </c>
      <c r="J51" s="9" t="s">
        <v>248</v>
      </c>
      <c r="K51" s="50">
        <v>7000000</v>
      </c>
      <c r="L51" s="30" t="s">
        <v>104</v>
      </c>
      <c r="M51" s="45" t="s">
        <v>90</v>
      </c>
      <c r="N51" s="5" t="s">
        <v>81</v>
      </c>
      <c r="O51" s="5" t="s">
        <v>91</v>
      </c>
      <c r="P51" s="5" t="s">
        <v>64</v>
      </c>
      <c r="Q51" s="5" t="s">
        <v>64</v>
      </c>
      <c r="R51" s="57" t="s">
        <v>324</v>
      </c>
    </row>
    <row r="52" spans="1:18" ht="409.5">
      <c r="A52" s="96">
        <v>26</v>
      </c>
      <c r="B52" s="34" t="s">
        <v>167</v>
      </c>
      <c r="C52" s="34" t="s">
        <v>361</v>
      </c>
      <c r="D52" s="31" t="s">
        <v>362</v>
      </c>
      <c r="E52" s="31" t="s">
        <v>393</v>
      </c>
      <c r="F52" s="24">
        <v>796</v>
      </c>
      <c r="G52" s="9" t="s">
        <v>73</v>
      </c>
      <c r="H52" s="34">
        <v>1</v>
      </c>
      <c r="I52" s="5">
        <v>71136000000</v>
      </c>
      <c r="J52" s="9" t="s">
        <v>248</v>
      </c>
      <c r="K52" s="149">
        <v>10000000</v>
      </c>
      <c r="L52" s="30" t="s">
        <v>104</v>
      </c>
      <c r="M52" s="34" t="s">
        <v>80</v>
      </c>
      <c r="N52" s="34" t="s">
        <v>81</v>
      </c>
      <c r="O52" s="34" t="s">
        <v>91</v>
      </c>
      <c r="P52" s="5" t="s">
        <v>64</v>
      </c>
      <c r="Q52" s="5" t="s">
        <v>64</v>
      </c>
      <c r="R52" s="57" t="s">
        <v>360</v>
      </c>
    </row>
    <row r="53" spans="1:18" ht="182.25">
      <c r="A53" s="96">
        <v>27</v>
      </c>
      <c r="B53" s="34" t="s">
        <v>167</v>
      </c>
      <c r="C53" s="34" t="s">
        <v>361</v>
      </c>
      <c r="D53" s="31" t="s">
        <v>718</v>
      </c>
      <c r="E53" s="31" t="s">
        <v>394</v>
      </c>
      <c r="F53" s="24">
        <v>796</v>
      </c>
      <c r="G53" s="9" t="s">
        <v>73</v>
      </c>
      <c r="H53" s="34">
        <v>1</v>
      </c>
      <c r="I53" s="5">
        <v>71136000000</v>
      </c>
      <c r="J53" s="9" t="s">
        <v>248</v>
      </c>
      <c r="K53" s="149">
        <v>1666666.66</v>
      </c>
      <c r="L53" s="30" t="s">
        <v>104</v>
      </c>
      <c r="M53" s="24" t="s">
        <v>108</v>
      </c>
      <c r="N53" s="34" t="s">
        <v>81</v>
      </c>
      <c r="O53" s="34" t="s">
        <v>91</v>
      </c>
      <c r="P53" s="5" t="s">
        <v>64</v>
      </c>
      <c r="Q53" s="5" t="s">
        <v>64</v>
      </c>
      <c r="R53" s="57" t="s">
        <v>360</v>
      </c>
    </row>
    <row r="54" spans="1:18" ht="182.25">
      <c r="A54" s="96">
        <v>28</v>
      </c>
      <c r="B54" s="24" t="s">
        <v>117</v>
      </c>
      <c r="C54" s="24" t="s">
        <v>363</v>
      </c>
      <c r="D54" s="28" t="s">
        <v>364</v>
      </c>
      <c r="E54" s="28" t="s">
        <v>365</v>
      </c>
      <c r="F54" s="24">
        <v>796</v>
      </c>
      <c r="G54" s="9" t="s">
        <v>73</v>
      </c>
      <c r="H54" s="89" t="s">
        <v>366</v>
      </c>
      <c r="I54" s="10" t="s">
        <v>367</v>
      </c>
      <c r="J54" s="159" t="s">
        <v>368</v>
      </c>
      <c r="K54" s="51">
        <v>3741980</v>
      </c>
      <c r="L54" s="30" t="s">
        <v>104</v>
      </c>
      <c r="M54" s="24" t="s">
        <v>108</v>
      </c>
      <c r="N54" s="34" t="s">
        <v>81</v>
      </c>
      <c r="O54" s="24" t="s">
        <v>91</v>
      </c>
      <c r="P54" s="5" t="s">
        <v>64</v>
      </c>
      <c r="Q54" s="5" t="s">
        <v>64</v>
      </c>
      <c r="R54" s="57" t="s">
        <v>360</v>
      </c>
    </row>
    <row r="55" spans="1:18" ht="182.25">
      <c r="A55" s="96">
        <v>29</v>
      </c>
      <c r="B55" s="5" t="s">
        <v>167</v>
      </c>
      <c r="C55" s="5" t="s">
        <v>369</v>
      </c>
      <c r="D55" s="28" t="s">
        <v>370</v>
      </c>
      <c r="E55" s="29" t="s">
        <v>371</v>
      </c>
      <c r="F55" s="24">
        <v>796</v>
      </c>
      <c r="G55" s="9" t="s">
        <v>73</v>
      </c>
      <c r="H55" s="43" t="s">
        <v>372</v>
      </c>
      <c r="I55" s="10" t="s">
        <v>367</v>
      </c>
      <c r="J55" s="159" t="s">
        <v>368</v>
      </c>
      <c r="K55" s="51">
        <v>5087005</v>
      </c>
      <c r="L55" s="30" t="s">
        <v>104</v>
      </c>
      <c r="M55" s="34" t="s">
        <v>175</v>
      </c>
      <c r="N55" s="34" t="s">
        <v>81</v>
      </c>
      <c r="O55" s="24" t="s">
        <v>91</v>
      </c>
      <c r="P55" s="5" t="s">
        <v>64</v>
      </c>
      <c r="Q55" s="5" t="s">
        <v>64</v>
      </c>
      <c r="R55" s="57" t="s">
        <v>360</v>
      </c>
    </row>
    <row r="56" spans="1:18" ht="182.25">
      <c r="A56" s="96">
        <v>30</v>
      </c>
      <c r="B56" s="24" t="s">
        <v>140</v>
      </c>
      <c r="C56" s="24" t="s">
        <v>141</v>
      </c>
      <c r="D56" s="28" t="s">
        <v>373</v>
      </c>
      <c r="E56" s="29" t="s">
        <v>374</v>
      </c>
      <c r="F56" s="24">
        <v>796</v>
      </c>
      <c r="G56" s="9" t="s">
        <v>73</v>
      </c>
      <c r="H56" s="24" t="s">
        <v>375</v>
      </c>
      <c r="I56" s="10" t="s">
        <v>367</v>
      </c>
      <c r="J56" s="159" t="s">
        <v>368</v>
      </c>
      <c r="K56" s="51">
        <v>851310</v>
      </c>
      <c r="L56" s="30" t="s">
        <v>104</v>
      </c>
      <c r="M56" s="34" t="s">
        <v>175</v>
      </c>
      <c r="N56" s="34" t="s">
        <v>81</v>
      </c>
      <c r="O56" s="24" t="s">
        <v>91</v>
      </c>
      <c r="P56" s="5" t="s">
        <v>64</v>
      </c>
      <c r="Q56" s="5" t="s">
        <v>64</v>
      </c>
      <c r="R56" s="57" t="s">
        <v>360</v>
      </c>
    </row>
    <row r="57" spans="1:18" ht="40.5">
      <c r="A57" s="96">
        <v>31</v>
      </c>
      <c r="B57" s="5" t="s">
        <v>121</v>
      </c>
      <c r="C57" s="5" t="s">
        <v>398</v>
      </c>
      <c r="D57" s="6" t="s">
        <v>163</v>
      </c>
      <c r="E57" s="6" t="s">
        <v>142</v>
      </c>
      <c r="F57" s="24">
        <v>796</v>
      </c>
      <c r="G57" s="9" t="s">
        <v>73</v>
      </c>
      <c r="H57" s="5">
        <v>1</v>
      </c>
      <c r="I57" s="5">
        <v>71136000000</v>
      </c>
      <c r="J57" s="9" t="s">
        <v>248</v>
      </c>
      <c r="K57" s="50">
        <f>6700000/1.2</f>
        <v>5583333.333333334</v>
      </c>
      <c r="L57" s="30" t="s">
        <v>104</v>
      </c>
      <c r="M57" s="34" t="s">
        <v>175</v>
      </c>
      <c r="N57" s="5" t="s">
        <v>323</v>
      </c>
      <c r="O57" s="5" t="s">
        <v>91</v>
      </c>
      <c r="P57" s="5" t="s">
        <v>64</v>
      </c>
      <c r="Q57" s="5" t="s">
        <v>64</v>
      </c>
      <c r="R57" s="57" t="s">
        <v>166</v>
      </c>
    </row>
    <row r="58" spans="1:18" ht="60.75">
      <c r="A58" s="96">
        <v>32</v>
      </c>
      <c r="B58" s="5" t="s">
        <v>121</v>
      </c>
      <c r="C58" s="5" t="s">
        <v>164</v>
      </c>
      <c r="D58" s="6" t="s">
        <v>165</v>
      </c>
      <c r="E58" s="6" t="s">
        <v>142</v>
      </c>
      <c r="F58" s="24">
        <v>796</v>
      </c>
      <c r="G58" s="9" t="s">
        <v>73</v>
      </c>
      <c r="H58" s="5">
        <v>10</v>
      </c>
      <c r="I58" s="5">
        <v>71136000000</v>
      </c>
      <c r="J58" s="9" t="s">
        <v>248</v>
      </c>
      <c r="K58" s="50">
        <f>'[1]Лист3'!$G$12</f>
        <v>150000</v>
      </c>
      <c r="L58" s="30" t="s">
        <v>104</v>
      </c>
      <c r="M58" s="5" t="s">
        <v>90</v>
      </c>
      <c r="N58" s="5" t="s">
        <v>323</v>
      </c>
      <c r="O58" s="5" t="s">
        <v>91</v>
      </c>
      <c r="P58" s="5" t="s">
        <v>64</v>
      </c>
      <c r="Q58" s="5" t="s">
        <v>64</v>
      </c>
      <c r="R58" s="57" t="s">
        <v>166</v>
      </c>
    </row>
    <row r="59" spans="1:18" ht="40.5">
      <c r="A59" s="96">
        <v>33</v>
      </c>
      <c r="B59" s="26" t="s">
        <v>105</v>
      </c>
      <c r="C59" s="39" t="s">
        <v>106</v>
      </c>
      <c r="D59" s="29" t="s">
        <v>237</v>
      </c>
      <c r="E59" s="29" t="s">
        <v>213</v>
      </c>
      <c r="F59" s="24">
        <v>796</v>
      </c>
      <c r="G59" s="9" t="s">
        <v>73</v>
      </c>
      <c r="H59" s="24">
        <v>1</v>
      </c>
      <c r="I59" s="24">
        <v>71136000000</v>
      </c>
      <c r="J59" s="9" t="s">
        <v>248</v>
      </c>
      <c r="K59" s="49">
        <v>204170</v>
      </c>
      <c r="L59" s="30" t="s">
        <v>104</v>
      </c>
      <c r="M59" s="22" t="s">
        <v>61</v>
      </c>
      <c r="N59" s="24" t="s">
        <v>81</v>
      </c>
      <c r="O59" s="24" t="s">
        <v>91</v>
      </c>
      <c r="P59" s="5" t="s">
        <v>64</v>
      </c>
      <c r="Q59" s="5" t="s">
        <v>64</v>
      </c>
      <c r="R59" s="58" t="s">
        <v>215</v>
      </c>
    </row>
    <row r="60" spans="1:18" ht="40.5">
      <c r="A60" s="96">
        <v>34</v>
      </c>
      <c r="B60" s="26" t="s">
        <v>105</v>
      </c>
      <c r="C60" s="39" t="s">
        <v>106</v>
      </c>
      <c r="D60" s="29" t="s">
        <v>226</v>
      </c>
      <c r="E60" s="29" t="s">
        <v>213</v>
      </c>
      <c r="F60" s="24">
        <v>796</v>
      </c>
      <c r="G60" s="9" t="s">
        <v>73</v>
      </c>
      <c r="H60" s="24">
        <v>1</v>
      </c>
      <c r="I60" s="24">
        <v>71136000000</v>
      </c>
      <c r="J60" s="9" t="s">
        <v>248</v>
      </c>
      <c r="K60" s="49">
        <v>117150</v>
      </c>
      <c r="L60" s="30" t="s">
        <v>104</v>
      </c>
      <c r="M60" s="22" t="s">
        <v>61</v>
      </c>
      <c r="N60" s="24" t="s">
        <v>81</v>
      </c>
      <c r="O60" s="24" t="s">
        <v>91</v>
      </c>
      <c r="P60" s="5" t="s">
        <v>64</v>
      </c>
      <c r="Q60" s="5" t="s">
        <v>64</v>
      </c>
      <c r="R60" s="58" t="s">
        <v>215</v>
      </c>
    </row>
    <row r="61" spans="1:18" ht="81">
      <c r="A61" s="96">
        <v>35</v>
      </c>
      <c r="B61" s="34" t="s">
        <v>121</v>
      </c>
      <c r="C61" s="34" t="s">
        <v>396</v>
      </c>
      <c r="D61" s="31" t="s">
        <v>376</v>
      </c>
      <c r="E61" s="91" t="s">
        <v>377</v>
      </c>
      <c r="F61" s="24">
        <v>796</v>
      </c>
      <c r="G61" s="9" t="s">
        <v>73</v>
      </c>
      <c r="H61" s="34">
        <v>1</v>
      </c>
      <c r="I61" s="5">
        <v>71136000000</v>
      </c>
      <c r="J61" s="9" t="s">
        <v>248</v>
      </c>
      <c r="K61" s="149">
        <v>3333333.33</v>
      </c>
      <c r="L61" s="90" t="s">
        <v>108</v>
      </c>
      <c r="M61" s="34" t="s">
        <v>175</v>
      </c>
      <c r="N61" s="34" t="s">
        <v>81</v>
      </c>
      <c r="O61" s="34" t="s">
        <v>91</v>
      </c>
      <c r="P61" s="5" t="s">
        <v>64</v>
      </c>
      <c r="Q61" s="5" t="s">
        <v>64</v>
      </c>
      <c r="R61" s="57" t="s">
        <v>360</v>
      </c>
    </row>
    <row r="62" spans="1:18" ht="283.5">
      <c r="A62" s="96">
        <v>36</v>
      </c>
      <c r="B62" s="34" t="s">
        <v>121</v>
      </c>
      <c r="C62" s="34" t="s">
        <v>164</v>
      </c>
      <c r="D62" s="31" t="s">
        <v>378</v>
      </c>
      <c r="E62" s="91" t="s">
        <v>395</v>
      </c>
      <c r="F62" s="24">
        <v>796</v>
      </c>
      <c r="G62" s="9" t="s">
        <v>73</v>
      </c>
      <c r="H62" s="34">
        <v>1</v>
      </c>
      <c r="I62" s="5">
        <v>71136000000</v>
      </c>
      <c r="J62" s="9" t="s">
        <v>248</v>
      </c>
      <c r="K62" s="149">
        <v>3333333.33</v>
      </c>
      <c r="L62" s="90" t="s">
        <v>108</v>
      </c>
      <c r="M62" s="34" t="s">
        <v>175</v>
      </c>
      <c r="N62" s="34" t="s">
        <v>81</v>
      </c>
      <c r="O62" s="34" t="s">
        <v>91</v>
      </c>
      <c r="P62" s="5" t="s">
        <v>64</v>
      </c>
      <c r="Q62" s="5" t="s">
        <v>64</v>
      </c>
      <c r="R62" s="57" t="s">
        <v>360</v>
      </c>
    </row>
    <row r="63" spans="1:18" ht="101.25">
      <c r="A63" s="96">
        <v>37</v>
      </c>
      <c r="B63" s="34" t="s">
        <v>121</v>
      </c>
      <c r="C63" s="34" t="s">
        <v>396</v>
      </c>
      <c r="D63" s="31" t="s">
        <v>379</v>
      </c>
      <c r="E63" s="91" t="s">
        <v>386</v>
      </c>
      <c r="F63" s="24">
        <v>796</v>
      </c>
      <c r="G63" s="9" t="s">
        <v>73</v>
      </c>
      <c r="H63" s="34">
        <v>6</v>
      </c>
      <c r="I63" s="5">
        <v>71136000000</v>
      </c>
      <c r="J63" s="9" t="s">
        <v>248</v>
      </c>
      <c r="K63" s="149">
        <v>340000</v>
      </c>
      <c r="L63" s="90" t="s">
        <v>108</v>
      </c>
      <c r="M63" s="34" t="s">
        <v>175</v>
      </c>
      <c r="N63" s="34" t="s">
        <v>81</v>
      </c>
      <c r="O63" s="24" t="s">
        <v>91</v>
      </c>
      <c r="P63" s="5" t="s">
        <v>64</v>
      </c>
      <c r="Q63" s="5" t="s">
        <v>64</v>
      </c>
      <c r="R63" s="57" t="s">
        <v>360</v>
      </c>
    </row>
    <row r="64" spans="1:18" ht="40.5">
      <c r="A64" s="96">
        <v>38</v>
      </c>
      <c r="B64" s="26" t="s">
        <v>105</v>
      </c>
      <c r="C64" s="39" t="s">
        <v>106</v>
      </c>
      <c r="D64" s="29" t="s">
        <v>227</v>
      </c>
      <c r="E64" s="29" t="s">
        <v>213</v>
      </c>
      <c r="F64" s="24">
        <v>796</v>
      </c>
      <c r="G64" s="9" t="s">
        <v>73</v>
      </c>
      <c r="H64" s="24">
        <v>1</v>
      </c>
      <c r="I64" s="24">
        <v>71136000000</v>
      </c>
      <c r="J64" s="9" t="s">
        <v>248</v>
      </c>
      <c r="K64" s="49">
        <v>125000</v>
      </c>
      <c r="L64" s="36" t="s">
        <v>108</v>
      </c>
      <c r="M64" s="22" t="s">
        <v>61</v>
      </c>
      <c r="N64" s="24" t="s">
        <v>81</v>
      </c>
      <c r="O64" s="24" t="s">
        <v>91</v>
      </c>
      <c r="P64" s="5" t="s">
        <v>64</v>
      </c>
      <c r="Q64" s="5" t="s">
        <v>64</v>
      </c>
      <c r="R64" s="58" t="s">
        <v>215</v>
      </c>
    </row>
    <row r="65" spans="1:18" s="35" customFormat="1" ht="78.75">
      <c r="A65" s="96">
        <v>39</v>
      </c>
      <c r="B65" s="98" t="s">
        <v>117</v>
      </c>
      <c r="C65" s="24" t="s">
        <v>171</v>
      </c>
      <c r="D65" s="28" t="s">
        <v>719</v>
      </c>
      <c r="E65" s="6" t="s">
        <v>172</v>
      </c>
      <c r="F65" s="5">
        <v>166</v>
      </c>
      <c r="G65" s="24" t="s">
        <v>173</v>
      </c>
      <c r="H65" s="23" t="s">
        <v>174</v>
      </c>
      <c r="I65" s="5">
        <v>71136000000</v>
      </c>
      <c r="J65" s="9" t="s">
        <v>248</v>
      </c>
      <c r="K65" s="50">
        <f>1600000*0+1224000</f>
        <v>1224000</v>
      </c>
      <c r="L65" s="5" t="s">
        <v>108</v>
      </c>
      <c r="M65" s="34" t="s">
        <v>175</v>
      </c>
      <c r="N65" s="5" t="str">
        <f>$N$30</f>
        <v>Запрос предложений</v>
      </c>
      <c r="O65" s="5" t="str">
        <f>$O$30</f>
        <v>да</v>
      </c>
      <c r="P65" s="5" t="s">
        <v>64</v>
      </c>
      <c r="Q65" s="5" t="s">
        <v>64</v>
      </c>
      <c r="R65" s="58" t="s">
        <v>166</v>
      </c>
    </row>
    <row r="66" spans="1:18" s="35" customFormat="1" ht="60.75">
      <c r="A66" s="96">
        <v>40</v>
      </c>
      <c r="B66" s="26" t="s">
        <v>159</v>
      </c>
      <c r="C66" s="39" t="s">
        <v>159</v>
      </c>
      <c r="D66" s="29" t="s">
        <v>715</v>
      </c>
      <c r="E66" s="29" t="s">
        <v>213</v>
      </c>
      <c r="F66" s="24">
        <v>796</v>
      </c>
      <c r="G66" s="9" t="s">
        <v>73</v>
      </c>
      <c r="H66" s="23" t="s">
        <v>170</v>
      </c>
      <c r="I66" s="24">
        <v>71136000000</v>
      </c>
      <c r="J66" s="9" t="s">
        <v>248</v>
      </c>
      <c r="K66" s="49">
        <v>550000</v>
      </c>
      <c r="L66" s="36" t="s">
        <v>108</v>
      </c>
      <c r="M66" s="22" t="s">
        <v>61</v>
      </c>
      <c r="N66" s="5" t="s">
        <v>323</v>
      </c>
      <c r="O66" s="24" t="s">
        <v>91</v>
      </c>
      <c r="P66" s="5" t="s">
        <v>64</v>
      </c>
      <c r="Q66" s="5" t="s">
        <v>64</v>
      </c>
      <c r="R66" s="57" t="s">
        <v>215</v>
      </c>
    </row>
    <row r="67" spans="1:18" ht="40.5">
      <c r="A67" s="96">
        <v>41</v>
      </c>
      <c r="B67" s="5" t="s">
        <v>121</v>
      </c>
      <c r="C67" s="5" t="s">
        <v>164</v>
      </c>
      <c r="D67" s="6" t="s">
        <v>720</v>
      </c>
      <c r="E67" s="6" t="s">
        <v>142</v>
      </c>
      <c r="F67" s="24">
        <v>796</v>
      </c>
      <c r="G67" s="9" t="s">
        <v>73</v>
      </c>
      <c r="H67" s="5">
        <v>2</v>
      </c>
      <c r="I67" s="5">
        <v>71136000000</v>
      </c>
      <c r="J67" s="9" t="s">
        <v>248</v>
      </c>
      <c r="K67" s="50">
        <f>140000*0+99167</f>
        <v>99167</v>
      </c>
      <c r="L67" s="20" t="s">
        <v>90</v>
      </c>
      <c r="M67" s="5" t="s">
        <v>90</v>
      </c>
      <c r="N67" s="5" t="s">
        <v>323</v>
      </c>
      <c r="O67" s="5" t="s">
        <v>91</v>
      </c>
      <c r="P67" s="5" t="s">
        <v>64</v>
      </c>
      <c r="Q67" s="5" t="s">
        <v>64</v>
      </c>
      <c r="R67" s="57" t="s">
        <v>166</v>
      </c>
    </row>
    <row r="68" spans="1:18" ht="60.75">
      <c r="A68" s="96">
        <v>42</v>
      </c>
      <c r="B68" s="98" t="s">
        <v>167</v>
      </c>
      <c r="C68" s="24" t="s">
        <v>168</v>
      </c>
      <c r="D68" s="28" t="s">
        <v>236</v>
      </c>
      <c r="E68" s="6" t="s">
        <v>169</v>
      </c>
      <c r="F68" s="24">
        <v>796</v>
      </c>
      <c r="G68" s="9" t="s">
        <v>73</v>
      </c>
      <c r="H68" s="23" t="s">
        <v>170</v>
      </c>
      <c r="I68" s="5">
        <v>71136000000</v>
      </c>
      <c r="J68" s="9" t="s">
        <v>248</v>
      </c>
      <c r="K68" s="50">
        <f>300000*0+255000</f>
        <v>255000</v>
      </c>
      <c r="L68" s="5" t="s">
        <v>90</v>
      </c>
      <c r="M68" s="24" t="s">
        <v>225</v>
      </c>
      <c r="N68" s="5" t="s">
        <v>323</v>
      </c>
      <c r="O68" s="5" t="s">
        <v>91</v>
      </c>
      <c r="P68" s="5" t="s">
        <v>64</v>
      </c>
      <c r="Q68" s="5" t="s">
        <v>64</v>
      </c>
      <c r="R68" s="57" t="s">
        <v>166</v>
      </c>
    </row>
    <row r="69" spans="1:18" ht="60.75">
      <c r="A69" s="96">
        <v>43</v>
      </c>
      <c r="B69" s="5" t="s">
        <v>146</v>
      </c>
      <c r="C69" s="5" t="s">
        <v>146</v>
      </c>
      <c r="D69" s="6" t="s">
        <v>289</v>
      </c>
      <c r="E69" s="29" t="s">
        <v>290</v>
      </c>
      <c r="F69" s="5">
        <v>839</v>
      </c>
      <c r="G69" s="5" t="s">
        <v>242</v>
      </c>
      <c r="H69" s="5">
        <v>1</v>
      </c>
      <c r="I69" s="24">
        <v>71136000000</v>
      </c>
      <c r="J69" s="9" t="s">
        <v>248</v>
      </c>
      <c r="K69" s="52">
        <v>121000</v>
      </c>
      <c r="L69" s="19" t="s">
        <v>108</v>
      </c>
      <c r="M69" s="34" t="s">
        <v>175</v>
      </c>
      <c r="N69" s="24" t="s">
        <v>273</v>
      </c>
      <c r="O69" s="24" t="s">
        <v>91</v>
      </c>
      <c r="P69" s="5" t="s">
        <v>64</v>
      </c>
      <c r="Q69" s="5" t="s">
        <v>64</v>
      </c>
      <c r="R69" s="59" t="s">
        <v>274</v>
      </c>
    </row>
    <row r="70" spans="1:18" ht="101.25">
      <c r="A70" s="96">
        <v>44</v>
      </c>
      <c r="B70" s="43" t="s">
        <v>292</v>
      </c>
      <c r="C70" s="43" t="s">
        <v>293</v>
      </c>
      <c r="D70" s="31" t="s">
        <v>303</v>
      </c>
      <c r="E70" s="31" t="s">
        <v>295</v>
      </c>
      <c r="F70" s="24">
        <v>879</v>
      </c>
      <c r="G70" s="24" t="s">
        <v>182</v>
      </c>
      <c r="H70" s="24">
        <v>1</v>
      </c>
      <c r="I70" s="24">
        <v>71136000000</v>
      </c>
      <c r="J70" s="9" t="s">
        <v>248</v>
      </c>
      <c r="K70" s="51">
        <v>5833333</v>
      </c>
      <c r="L70" s="24" t="s">
        <v>108</v>
      </c>
      <c r="M70" s="30" t="s">
        <v>80</v>
      </c>
      <c r="N70" s="24" t="s">
        <v>273</v>
      </c>
      <c r="O70" s="24" t="s">
        <v>91</v>
      </c>
      <c r="P70" s="5" t="s">
        <v>64</v>
      </c>
      <c r="Q70" s="5" t="s">
        <v>64</v>
      </c>
      <c r="R70" s="57" t="s">
        <v>299</v>
      </c>
    </row>
    <row r="71" spans="1:18" ht="101.25">
      <c r="A71" s="96">
        <v>45</v>
      </c>
      <c r="B71" s="43" t="s">
        <v>292</v>
      </c>
      <c r="C71" s="43" t="s">
        <v>293</v>
      </c>
      <c r="D71" s="28" t="s">
        <v>304</v>
      </c>
      <c r="E71" s="31" t="s">
        <v>295</v>
      </c>
      <c r="F71" s="24">
        <v>879</v>
      </c>
      <c r="G71" s="24" t="s">
        <v>182</v>
      </c>
      <c r="H71" s="24">
        <v>1</v>
      </c>
      <c r="I71" s="24">
        <v>71136000000</v>
      </c>
      <c r="J71" s="9" t="s">
        <v>248</v>
      </c>
      <c r="K71" s="51">
        <v>6024883.33</v>
      </c>
      <c r="L71" s="24" t="s">
        <v>108</v>
      </c>
      <c r="M71" s="30" t="s">
        <v>80</v>
      </c>
      <c r="N71" s="24" t="s">
        <v>273</v>
      </c>
      <c r="O71" s="24" t="s">
        <v>91</v>
      </c>
      <c r="P71" s="5" t="s">
        <v>64</v>
      </c>
      <c r="Q71" s="5" t="s">
        <v>64</v>
      </c>
      <c r="R71" s="57" t="s">
        <v>299</v>
      </c>
    </row>
    <row r="72" spans="1:18" ht="81">
      <c r="A72" s="96">
        <v>46</v>
      </c>
      <c r="B72" s="43" t="s">
        <v>292</v>
      </c>
      <c r="C72" s="43" t="s">
        <v>293</v>
      </c>
      <c r="D72" s="31" t="s">
        <v>305</v>
      </c>
      <c r="E72" s="31" t="s">
        <v>306</v>
      </c>
      <c r="F72" s="24">
        <v>879</v>
      </c>
      <c r="G72" s="24" t="s">
        <v>182</v>
      </c>
      <c r="H72" s="24">
        <v>1</v>
      </c>
      <c r="I72" s="24">
        <v>71136000000</v>
      </c>
      <c r="J72" s="9" t="s">
        <v>248</v>
      </c>
      <c r="K72" s="51">
        <v>583333</v>
      </c>
      <c r="L72" s="24" t="s">
        <v>108</v>
      </c>
      <c r="M72" s="30" t="s">
        <v>80</v>
      </c>
      <c r="N72" s="24" t="s">
        <v>273</v>
      </c>
      <c r="O72" s="24" t="s">
        <v>91</v>
      </c>
      <c r="P72" s="5" t="s">
        <v>64</v>
      </c>
      <c r="Q72" s="5" t="s">
        <v>64</v>
      </c>
      <c r="R72" s="57" t="s">
        <v>299</v>
      </c>
    </row>
    <row r="73" spans="1:18" ht="81">
      <c r="A73" s="96">
        <v>47</v>
      </c>
      <c r="B73" s="43" t="s">
        <v>292</v>
      </c>
      <c r="C73" s="43" t="s">
        <v>293</v>
      </c>
      <c r="D73" s="31" t="s">
        <v>721</v>
      </c>
      <c r="E73" s="31" t="s">
        <v>306</v>
      </c>
      <c r="F73" s="24">
        <v>879</v>
      </c>
      <c r="G73" s="24" t="s">
        <v>182</v>
      </c>
      <c r="H73" s="24">
        <v>1</v>
      </c>
      <c r="I73" s="24">
        <v>71136000000</v>
      </c>
      <c r="J73" s="9" t="s">
        <v>248</v>
      </c>
      <c r="K73" s="51">
        <v>2308450</v>
      </c>
      <c r="L73" s="24" t="s">
        <v>108</v>
      </c>
      <c r="M73" s="30" t="s">
        <v>80</v>
      </c>
      <c r="N73" s="24" t="s">
        <v>273</v>
      </c>
      <c r="O73" s="24" t="s">
        <v>91</v>
      </c>
      <c r="P73" s="5" t="s">
        <v>64</v>
      </c>
      <c r="Q73" s="5" t="s">
        <v>64</v>
      </c>
      <c r="R73" s="57" t="s">
        <v>299</v>
      </c>
    </row>
    <row r="74" spans="1:18" ht="101.25">
      <c r="A74" s="96">
        <v>48</v>
      </c>
      <c r="B74" s="43" t="s">
        <v>307</v>
      </c>
      <c r="C74" s="43" t="s">
        <v>307</v>
      </c>
      <c r="D74" s="31" t="s">
        <v>308</v>
      </c>
      <c r="E74" s="31" t="s">
        <v>297</v>
      </c>
      <c r="F74" s="24">
        <v>879</v>
      </c>
      <c r="G74" s="24" t="s">
        <v>182</v>
      </c>
      <c r="H74" s="24">
        <v>1</v>
      </c>
      <c r="I74" s="24">
        <v>71136000000</v>
      </c>
      <c r="J74" s="9" t="s">
        <v>248</v>
      </c>
      <c r="K74" s="51">
        <v>7500000</v>
      </c>
      <c r="L74" s="24" t="s">
        <v>108</v>
      </c>
      <c r="M74" s="22" t="s">
        <v>61</v>
      </c>
      <c r="N74" s="24" t="s">
        <v>273</v>
      </c>
      <c r="O74" s="24" t="s">
        <v>91</v>
      </c>
      <c r="P74" s="5" t="s">
        <v>64</v>
      </c>
      <c r="Q74" s="5" t="s">
        <v>64</v>
      </c>
      <c r="R74" s="57" t="s">
        <v>299</v>
      </c>
    </row>
    <row r="75" spans="1:18" ht="101.25">
      <c r="A75" s="96">
        <v>49</v>
      </c>
      <c r="B75" s="43" t="s">
        <v>292</v>
      </c>
      <c r="C75" s="43" t="s">
        <v>293</v>
      </c>
      <c r="D75" s="31" t="s">
        <v>309</v>
      </c>
      <c r="E75" s="31" t="s">
        <v>310</v>
      </c>
      <c r="F75" s="24">
        <v>879</v>
      </c>
      <c r="G75" s="24" t="s">
        <v>182</v>
      </c>
      <c r="H75" s="24">
        <v>1</v>
      </c>
      <c r="I75" s="24">
        <v>71136000000</v>
      </c>
      <c r="J75" s="9" t="s">
        <v>248</v>
      </c>
      <c r="K75" s="51">
        <v>9166666.66</v>
      </c>
      <c r="L75" s="24" t="s">
        <v>108</v>
      </c>
      <c r="M75" s="30" t="s">
        <v>80</v>
      </c>
      <c r="N75" s="24" t="s">
        <v>273</v>
      </c>
      <c r="O75" s="24" t="s">
        <v>91</v>
      </c>
      <c r="P75" s="5" t="s">
        <v>64</v>
      </c>
      <c r="Q75" s="5" t="s">
        <v>64</v>
      </c>
      <c r="R75" s="57" t="s">
        <v>299</v>
      </c>
    </row>
    <row r="76" spans="1:18" ht="101.25">
      <c r="A76" s="96">
        <v>50</v>
      </c>
      <c r="B76" s="43" t="s">
        <v>292</v>
      </c>
      <c r="C76" s="43" t="s">
        <v>293</v>
      </c>
      <c r="D76" s="31" t="s">
        <v>311</v>
      </c>
      <c r="E76" s="31" t="s">
        <v>312</v>
      </c>
      <c r="F76" s="24">
        <v>879</v>
      </c>
      <c r="G76" s="24" t="s">
        <v>182</v>
      </c>
      <c r="H76" s="24">
        <v>1</v>
      </c>
      <c r="I76" s="24">
        <v>71136000000</v>
      </c>
      <c r="J76" s="9" t="s">
        <v>248</v>
      </c>
      <c r="K76" s="51">
        <v>916666.66</v>
      </c>
      <c r="L76" s="24" t="s">
        <v>108</v>
      </c>
      <c r="M76" s="34" t="s">
        <v>175</v>
      </c>
      <c r="N76" s="24" t="s">
        <v>273</v>
      </c>
      <c r="O76" s="24" t="s">
        <v>91</v>
      </c>
      <c r="P76" s="5" t="s">
        <v>64</v>
      </c>
      <c r="Q76" s="5" t="s">
        <v>64</v>
      </c>
      <c r="R76" s="57" t="s">
        <v>299</v>
      </c>
    </row>
    <row r="77" spans="1:18" ht="101.25">
      <c r="A77" s="96">
        <v>51</v>
      </c>
      <c r="B77" s="43" t="s">
        <v>292</v>
      </c>
      <c r="C77" s="43" t="s">
        <v>293</v>
      </c>
      <c r="D77" s="31" t="s">
        <v>313</v>
      </c>
      <c r="E77" s="31" t="s">
        <v>310</v>
      </c>
      <c r="F77" s="24">
        <v>879</v>
      </c>
      <c r="G77" s="24" t="s">
        <v>182</v>
      </c>
      <c r="H77" s="24">
        <v>1</v>
      </c>
      <c r="I77" s="24">
        <v>71136000000</v>
      </c>
      <c r="J77" s="9" t="s">
        <v>248</v>
      </c>
      <c r="K77" s="51">
        <v>3846666.66</v>
      </c>
      <c r="L77" s="24" t="s">
        <v>108</v>
      </c>
      <c r="M77" s="30" t="s">
        <v>80</v>
      </c>
      <c r="N77" s="24" t="s">
        <v>273</v>
      </c>
      <c r="O77" s="24" t="s">
        <v>91</v>
      </c>
      <c r="P77" s="5" t="s">
        <v>64</v>
      </c>
      <c r="Q77" s="5" t="s">
        <v>64</v>
      </c>
      <c r="R77" s="57" t="s">
        <v>299</v>
      </c>
    </row>
    <row r="78" spans="1:18" ht="101.25">
      <c r="A78" s="96">
        <v>52</v>
      </c>
      <c r="B78" s="43" t="s">
        <v>292</v>
      </c>
      <c r="C78" s="43" t="s">
        <v>293</v>
      </c>
      <c r="D78" s="31" t="s">
        <v>314</v>
      </c>
      <c r="E78" s="31" t="s">
        <v>295</v>
      </c>
      <c r="F78" s="24">
        <v>879</v>
      </c>
      <c r="G78" s="24" t="s">
        <v>182</v>
      </c>
      <c r="H78" s="24">
        <v>1</v>
      </c>
      <c r="I78" s="24">
        <v>71136000000</v>
      </c>
      <c r="J78" s="9" t="s">
        <v>248</v>
      </c>
      <c r="K78" s="51">
        <v>2916666.66</v>
      </c>
      <c r="L78" s="24" t="s">
        <v>108</v>
      </c>
      <c r="M78" s="22" t="s">
        <v>61</v>
      </c>
      <c r="N78" s="24" t="s">
        <v>273</v>
      </c>
      <c r="O78" s="24" t="s">
        <v>91</v>
      </c>
      <c r="P78" s="5" t="s">
        <v>64</v>
      </c>
      <c r="Q78" s="5" t="s">
        <v>64</v>
      </c>
      <c r="R78" s="57" t="s">
        <v>299</v>
      </c>
    </row>
    <row r="79" spans="1:18" ht="101.25">
      <c r="A79" s="96">
        <v>53</v>
      </c>
      <c r="B79" s="43" t="s">
        <v>292</v>
      </c>
      <c r="C79" s="43" t="s">
        <v>293</v>
      </c>
      <c r="D79" s="31" t="s">
        <v>315</v>
      </c>
      <c r="E79" s="31" t="s">
        <v>295</v>
      </c>
      <c r="F79" s="24">
        <v>879</v>
      </c>
      <c r="G79" s="24" t="s">
        <v>182</v>
      </c>
      <c r="H79" s="24">
        <v>1</v>
      </c>
      <c r="I79" s="24">
        <v>71136000000</v>
      </c>
      <c r="J79" s="9" t="s">
        <v>248</v>
      </c>
      <c r="K79" s="51">
        <v>166666.66</v>
      </c>
      <c r="L79" s="24" t="s">
        <v>108</v>
      </c>
      <c r="M79" s="22" t="s">
        <v>104</v>
      </c>
      <c r="N79" s="24" t="s">
        <v>273</v>
      </c>
      <c r="O79" s="24" t="s">
        <v>91</v>
      </c>
      <c r="P79" s="5" t="s">
        <v>64</v>
      </c>
      <c r="Q79" s="5" t="s">
        <v>64</v>
      </c>
      <c r="R79" s="57" t="s">
        <v>299</v>
      </c>
    </row>
    <row r="80" spans="1:18" ht="121.5">
      <c r="A80" s="96">
        <v>54</v>
      </c>
      <c r="B80" s="8" t="s">
        <v>292</v>
      </c>
      <c r="C80" s="8" t="s">
        <v>293</v>
      </c>
      <c r="D80" s="122" t="s">
        <v>316</v>
      </c>
      <c r="E80" s="6" t="s">
        <v>295</v>
      </c>
      <c r="F80" s="24">
        <v>879</v>
      </c>
      <c r="G80" s="24" t="s">
        <v>182</v>
      </c>
      <c r="H80" s="5">
        <v>1</v>
      </c>
      <c r="I80" s="5">
        <v>71136000000</v>
      </c>
      <c r="J80" s="9" t="s">
        <v>248</v>
      </c>
      <c r="K80" s="50">
        <v>1000000</v>
      </c>
      <c r="L80" s="5" t="s">
        <v>108</v>
      </c>
      <c r="M80" s="34" t="s">
        <v>175</v>
      </c>
      <c r="N80" s="5" t="s">
        <v>273</v>
      </c>
      <c r="O80" s="5" t="s">
        <v>91</v>
      </c>
      <c r="P80" s="5" t="s">
        <v>64</v>
      </c>
      <c r="Q80" s="5" t="s">
        <v>64</v>
      </c>
      <c r="R80" s="60" t="s">
        <v>299</v>
      </c>
    </row>
    <row r="81" spans="1:18" ht="101.25">
      <c r="A81" s="96">
        <v>55</v>
      </c>
      <c r="B81" s="43" t="s">
        <v>292</v>
      </c>
      <c r="C81" s="43" t="s">
        <v>293</v>
      </c>
      <c r="D81" s="31" t="s">
        <v>317</v>
      </c>
      <c r="E81" s="31" t="s">
        <v>295</v>
      </c>
      <c r="F81" s="24">
        <v>879</v>
      </c>
      <c r="G81" s="24" t="s">
        <v>182</v>
      </c>
      <c r="H81" s="24">
        <v>1</v>
      </c>
      <c r="I81" s="24">
        <v>71136000000</v>
      </c>
      <c r="J81" s="9" t="s">
        <v>248</v>
      </c>
      <c r="K81" s="51">
        <v>666666.66</v>
      </c>
      <c r="L81" s="24" t="s">
        <v>108</v>
      </c>
      <c r="M81" s="30" t="s">
        <v>80</v>
      </c>
      <c r="N81" s="24" t="s">
        <v>273</v>
      </c>
      <c r="O81" s="24" t="s">
        <v>91</v>
      </c>
      <c r="P81" s="5" t="s">
        <v>64</v>
      </c>
      <c r="Q81" s="5" t="s">
        <v>64</v>
      </c>
      <c r="R81" s="57" t="s">
        <v>299</v>
      </c>
    </row>
    <row r="82" spans="1:18" ht="101.25">
      <c r="A82" s="96">
        <v>56</v>
      </c>
      <c r="B82" s="5" t="s">
        <v>100</v>
      </c>
      <c r="C82" s="5" t="s">
        <v>101</v>
      </c>
      <c r="D82" s="6" t="s">
        <v>349</v>
      </c>
      <c r="E82" s="6" t="s">
        <v>350</v>
      </c>
      <c r="F82" s="24">
        <v>796</v>
      </c>
      <c r="G82" s="9" t="s">
        <v>73</v>
      </c>
      <c r="H82" s="5">
        <v>2</v>
      </c>
      <c r="I82" s="5">
        <v>71136000000</v>
      </c>
      <c r="J82" s="9" t="s">
        <v>248</v>
      </c>
      <c r="K82" s="56">
        <v>200000</v>
      </c>
      <c r="L82" s="5" t="s">
        <v>108</v>
      </c>
      <c r="M82" s="22" t="s">
        <v>61</v>
      </c>
      <c r="N82" s="5" t="s">
        <v>323</v>
      </c>
      <c r="O82" s="5" t="s">
        <v>91</v>
      </c>
      <c r="P82" s="5" t="s">
        <v>64</v>
      </c>
      <c r="Q82" s="5" t="s">
        <v>64</v>
      </c>
      <c r="R82" s="64" t="s">
        <v>352</v>
      </c>
    </row>
    <row r="83" spans="1:18" ht="101.25">
      <c r="A83" s="96">
        <v>57</v>
      </c>
      <c r="B83" s="5" t="s">
        <v>100</v>
      </c>
      <c r="C83" s="5" t="s">
        <v>101</v>
      </c>
      <c r="D83" s="6" t="s">
        <v>351</v>
      </c>
      <c r="E83" s="6" t="s">
        <v>350</v>
      </c>
      <c r="F83" s="24">
        <v>796</v>
      </c>
      <c r="G83" s="9" t="s">
        <v>73</v>
      </c>
      <c r="H83" s="5">
        <v>2</v>
      </c>
      <c r="I83" s="5">
        <v>71136000000</v>
      </c>
      <c r="J83" s="9" t="s">
        <v>248</v>
      </c>
      <c r="K83" s="56">
        <v>200000</v>
      </c>
      <c r="L83" s="5" t="s">
        <v>108</v>
      </c>
      <c r="M83" s="22" t="s">
        <v>61</v>
      </c>
      <c r="N83" s="5" t="s">
        <v>323</v>
      </c>
      <c r="O83" s="5" t="s">
        <v>91</v>
      </c>
      <c r="P83" s="5" t="s">
        <v>64</v>
      </c>
      <c r="Q83" s="5" t="s">
        <v>64</v>
      </c>
      <c r="R83" s="64" t="s">
        <v>352</v>
      </c>
    </row>
    <row r="84" spans="1:18" ht="81">
      <c r="A84" s="96">
        <v>58</v>
      </c>
      <c r="B84" s="5" t="s">
        <v>268</v>
      </c>
      <c r="C84" s="5" t="s">
        <v>269</v>
      </c>
      <c r="D84" s="6" t="s">
        <v>278</v>
      </c>
      <c r="E84" s="6" t="s">
        <v>279</v>
      </c>
      <c r="F84" s="24">
        <v>879</v>
      </c>
      <c r="G84" s="24" t="s">
        <v>182</v>
      </c>
      <c r="H84" s="5">
        <v>1</v>
      </c>
      <c r="I84" s="5">
        <v>71136000000</v>
      </c>
      <c r="J84" s="9" t="s">
        <v>248</v>
      </c>
      <c r="K84" s="50">
        <v>7046882</v>
      </c>
      <c r="L84" s="5" t="s">
        <v>90</v>
      </c>
      <c r="M84" s="20" t="s">
        <v>359</v>
      </c>
      <c r="N84" s="5" t="s">
        <v>273</v>
      </c>
      <c r="O84" s="5" t="s">
        <v>91</v>
      </c>
      <c r="P84" s="5" t="s">
        <v>64</v>
      </c>
      <c r="Q84" s="5" t="s">
        <v>64</v>
      </c>
      <c r="R84" s="59" t="s">
        <v>274</v>
      </c>
    </row>
    <row r="85" spans="1:18" ht="60.75">
      <c r="A85" s="96">
        <v>59</v>
      </c>
      <c r="B85" s="24" t="s">
        <v>161</v>
      </c>
      <c r="C85" s="24" t="s">
        <v>162</v>
      </c>
      <c r="D85" s="28" t="s">
        <v>280</v>
      </c>
      <c r="E85" s="29" t="s">
        <v>290</v>
      </c>
      <c r="F85" s="24">
        <v>796</v>
      </c>
      <c r="G85" s="9" t="s">
        <v>73</v>
      </c>
      <c r="H85" s="24">
        <v>10</v>
      </c>
      <c r="I85" s="24">
        <v>71136000000</v>
      </c>
      <c r="J85" s="9" t="s">
        <v>248</v>
      </c>
      <c r="K85" s="51">
        <v>283000</v>
      </c>
      <c r="L85" s="24" t="s">
        <v>90</v>
      </c>
      <c r="M85" s="34" t="s">
        <v>175</v>
      </c>
      <c r="N85" s="24" t="s">
        <v>273</v>
      </c>
      <c r="O85" s="24" t="s">
        <v>91</v>
      </c>
      <c r="P85" s="5" t="s">
        <v>64</v>
      </c>
      <c r="Q85" s="5" t="s">
        <v>64</v>
      </c>
      <c r="R85" s="59" t="s">
        <v>274</v>
      </c>
    </row>
    <row r="86" spans="1:18" ht="60.75">
      <c r="A86" s="96">
        <v>60</v>
      </c>
      <c r="B86" s="24" t="s">
        <v>86</v>
      </c>
      <c r="C86" s="24" t="s">
        <v>86</v>
      </c>
      <c r="D86" s="28" t="s">
        <v>87</v>
      </c>
      <c r="E86" s="29" t="s">
        <v>88</v>
      </c>
      <c r="F86" s="24">
        <v>879</v>
      </c>
      <c r="G86" s="24" t="s">
        <v>182</v>
      </c>
      <c r="H86" s="24">
        <v>1</v>
      </c>
      <c r="I86" s="5">
        <v>71136000000</v>
      </c>
      <c r="J86" s="9" t="s">
        <v>248</v>
      </c>
      <c r="K86" s="51">
        <v>953000</v>
      </c>
      <c r="L86" s="30" t="s">
        <v>90</v>
      </c>
      <c r="M86" s="22" t="s">
        <v>61</v>
      </c>
      <c r="N86" s="24" t="s">
        <v>81</v>
      </c>
      <c r="O86" s="24" t="s">
        <v>91</v>
      </c>
      <c r="P86" s="5" t="s">
        <v>64</v>
      </c>
      <c r="Q86" s="5" t="s">
        <v>64</v>
      </c>
      <c r="R86" s="57" t="s">
        <v>120</v>
      </c>
    </row>
    <row r="87" spans="1:18" ht="60.75">
      <c r="A87" s="96">
        <v>61</v>
      </c>
      <c r="B87" s="5" t="s">
        <v>331</v>
      </c>
      <c r="C87" s="5" t="s">
        <v>332</v>
      </c>
      <c r="D87" s="3" t="s">
        <v>333</v>
      </c>
      <c r="E87" s="6" t="s">
        <v>334</v>
      </c>
      <c r="F87" s="5">
        <v>796</v>
      </c>
      <c r="G87" s="9" t="s">
        <v>73</v>
      </c>
      <c r="H87" s="5">
        <v>1600000</v>
      </c>
      <c r="I87" s="5">
        <v>71136000000</v>
      </c>
      <c r="J87" s="9" t="s">
        <v>248</v>
      </c>
      <c r="K87" s="50">
        <v>510000</v>
      </c>
      <c r="L87" s="44" t="s">
        <v>90</v>
      </c>
      <c r="M87" s="45" t="s">
        <v>80</v>
      </c>
      <c r="N87" s="5" t="s">
        <v>81</v>
      </c>
      <c r="O87" s="5" t="s">
        <v>91</v>
      </c>
      <c r="P87" s="5" t="s">
        <v>64</v>
      </c>
      <c r="Q87" s="5" t="s">
        <v>64</v>
      </c>
      <c r="R87" s="57" t="s">
        <v>324</v>
      </c>
    </row>
    <row r="88" spans="1:18" ht="81">
      <c r="A88" s="96">
        <v>62</v>
      </c>
      <c r="B88" s="5" t="s">
        <v>76</v>
      </c>
      <c r="C88" s="5" t="s">
        <v>335</v>
      </c>
      <c r="D88" s="6" t="s">
        <v>336</v>
      </c>
      <c r="E88" s="28" t="s">
        <v>337</v>
      </c>
      <c r="F88" s="5">
        <v>796</v>
      </c>
      <c r="G88" s="9" t="s">
        <v>73</v>
      </c>
      <c r="H88" s="5">
        <v>1</v>
      </c>
      <c r="I88" s="5">
        <v>71136000000</v>
      </c>
      <c r="J88" s="9" t="s">
        <v>248</v>
      </c>
      <c r="K88" s="51">
        <v>916666.66</v>
      </c>
      <c r="L88" s="44" t="s">
        <v>90</v>
      </c>
      <c r="M88" s="45" t="s">
        <v>285</v>
      </c>
      <c r="N88" s="5" t="s">
        <v>81</v>
      </c>
      <c r="O88" s="5" t="s">
        <v>91</v>
      </c>
      <c r="P88" s="5" t="s">
        <v>64</v>
      </c>
      <c r="Q88" s="5" t="s">
        <v>64</v>
      </c>
      <c r="R88" s="57" t="s">
        <v>324</v>
      </c>
    </row>
    <row r="89" spans="1:18" ht="81">
      <c r="A89" s="96">
        <v>63</v>
      </c>
      <c r="B89" s="5" t="s">
        <v>208</v>
      </c>
      <c r="C89" s="5" t="s">
        <v>207</v>
      </c>
      <c r="D89" s="6" t="s">
        <v>338</v>
      </c>
      <c r="E89" s="28" t="s">
        <v>337</v>
      </c>
      <c r="F89" s="24">
        <v>879</v>
      </c>
      <c r="G89" s="24" t="s">
        <v>182</v>
      </c>
      <c r="H89" s="5">
        <v>1</v>
      </c>
      <c r="I89" s="5">
        <v>71136000000</v>
      </c>
      <c r="J89" s="9" t="s">
        <v>248</v>
      </c>
      <c r="K89" s="50">
        <v>1583333.33</v>
      </c>
      <c r="L89" s="44" t="s">
        <v>90</v>
      </c>
      <c r="M89" s="34" t="s">
        <v>175</v>
      </c>
      <c r="N89" s="5" t="s">
        <v>81</v>
      </c>
      <c r="O89" s="5" t="s">
        <v>91</v>
      </c>
      <c r="P89" s="5" t="s">
        <v>64</v>
      </c>
      <c r="Q89" s="5" t="s">
        <v>64</v>
      </c>
      <c r="R89" s="57" t="s">
        <v>324</v>
      </c>
    </row>
    <row r="90" spans="1:18" ht="40.5">
      <c r="A90" s="96">
        <v>64</v>
      </c>
      <c r="B90" s="98" t="s">
        <v>176</v>
      </c>
      <c r="C90" s="24" t="s">
        <v>177</v>
      </c>
      <c r="D90" s="6" t="s">
        <v>722</v>
      </c>
      <c r="E90" s="28" t="s">
        <v>178</v>
      </c>
      <c r="F90" s="24">
        <v>113</v>
      </c>
      <c r="G90" s="24" t="s">
        <v>179</v>
      </c>
      <c r="H90" s="43">
        <v>50</v>
      </c>
      <c r="I90" s="24">
        <v>71136000000</v>
      </c>
      <c r="J90" s="9" t="s">
        <v>248</v>
      </c>
      <c r="K90" s="50">
        <v>221000</v>
      </c>
      <c r="L90" s="24" t="s">
        <v>175</v>
      </c>
      <c r="M90" s="45" t="s">
        <v>285</v>
      </c>
      <c r="N90" s="5" t="s">
        <v>323</v>
      </c>
      <c r="O90" s="5" t="s">
        <v>91</v>
      </c>
      <c r="P90" s="5" t="s">
        <v>64</v>
      </c>
      <c r="Q90" s="5" t="s">
        <v>64</v>
      </c>
      <c r="R90" s="59" t="s">
        <v>166</v>
      </c>
    </row>
    <row r="91" spans="1:18" ht="40.5">
      <c r="A91" s="96">
        <v>65</v>
      </c>
      <c r="B91" s="5" t="s">
        <v>121</v>
      </c>
      <c r="C91" s="5" t="s">
        <v>164</v>
      </c>
      <c r="D91" s="6" t="s">
        <v>723</v>
      </c>
      <c r="E91" s="6" t="s">
        <v>142</v>
      </c>
      <c r="F91" s="5">
        <v>796</v>
      </c>
      <c r="G91" s="9" t="s">
        <v>73</v>
      </c>
      <c r="H91" s="5">
        <v>2</v>
      </c>
      <c r="I91" s="5">
        <v>71136000000</v>
      </c>
      <c r="J91" s="9" t="s">
        <v>248</v>
      </c>
      <c r="K91" s="50">
        <f>50000*0+35417</f>
        <v>35417</v>
      </c>
      <c r="L91" s="24" t="s">
        <v>175</v>
      </c>
      <c r="M91" s="5" t="s">
        <v>79</v>
      </c>
      <c r="N91" s="5" t="s">
        <v>323</v>
      </c>
      <c r="O91" s="5" t="s">
        <v>91</v>
      </c>
      <c r="P91" s="5" t="s">
        <v>64</v>
      </c>
      <c r="Q91" s="5" t="s">
        <v>64</v>
      </c>
      <c r="R91" s="57" t="s">
        <v>166</v>
      </c>
    </row>
    <row r="92" spans="1:18" ht="60.75">
      <c r="A92" s="96">
        <v>66</v>
      </c>
      <c r="B92" s="5" t="s">
        <v>76</v>
      </c>
      <c r="C92" s="5" t="s">
        <v>230</v>
      </c>
      <c r="D92" s="99" t="s">
        <v>77</v>
      </c>
      <c r="E92" s="3" t="s">
        <v>78</v>
      </c>
      <c r="F92" s="5">
        <v>796</v>
      </c>
      <c r="G92" s="9" t="s">
        <v>73</v>
      </c>
      <c r="H92" s="5">
        <v>1</v>
      </c>
      <c r="I92" s="5">
        <v>71136000000</v>
      </c>
      <c r="J92" s="9" t="s">
        <v>248</v>
      </c>
      <c r="K92" s="50">
        <v>320000</v>
      </c>
      <c r="L92" s="9" t="s">
        <v>79</v>
      </c>
      <c r="M92" s="5" t="s">
        <v>80</v>
      </c>
      <c r="N92" s="5" t="s">
        <v>81</v>
      </c>
      <c r="O92" s="5" t="s">
        <v>91</v>
      </c>
      <c r="P92" s="5" t="s">
        <v>64</v>
      </c>
      <c r="Q92" s="5" t="s">
        <v>64</v>
      </c>
      <c r="R92" s="57" t="s">
        <v>130</v>
      </c>
    </row>
    <row r="93" spans="1:18" ht="101.25">
      <c r="A93" s="96">
        <v>67</v>
      </c>
      <c r="B93" s="43" t="s">
        <v>292</v>
      </c>
      <c r="C93" s="43" t="s">
        <v>293</v>
      </c>
      <c r="D93" s="31" t="s">
        <v>318</v>
      </c>
      <c r="E93" s="31" t="s">
        <v>295</v>
      </c>
      <c r="F93" s="24">
        <v>879</v>
      </c>
      <c r="G93" s="24" t="s">
        <v>182</v>
      </c>
      <c r="H93" s="24">
        <v>1</v>
      </c>
      <c r="I93" s="24">
        <v>71136000000</v>
      </c>
      <c r="J93" s="9" t="s">
        <v>248</v>
      </c>
      <c r="K93" s="51">
        <v>1000000</v>
      </c>
      <c r="L93" s="9" t="s">
        <v>79</v>
      </c>
      <c r="M93" s="22" t="s">
        <v>61</v>
      </c>
      <c r="N93" s="24" t="s">
        <v>273</v>
      </c>
      <c r="O93" s="24" t="s">
        <v>91</v>
      </c>
      <c r="P93" s="5" t="s">
        <v>64</v>
      </c>
      <c r="Q93" s="5" t="s">
        <v>64</v>
      </c>
      <c r="R93" s="57" t="s">
        <v>299</v>
      </c>
    </row>
    <row r="94" spans="1:18" ht="81">
      <c r="A94" s="96">
        <v>68</v>
      </c>
      <c r="B94" s="24" t="s">
        <v>268</v>
      </c>
      <c r="C94" s="24" t="s">
        <v>269</v>
      </c>
      <c r="D94" s="28" t="s">
        <v>275</v>
      </c>
      <c r="E94" s="28" t="s">
        <v>276</v>
      </c>
      <c r="F94" s="24">
        <v>879</v>
      </c>
      <c r="G94" s="24" t="s">
        <v>182</v>
      </c>
      <c r="H94" s="24">
        <v>1</v>
      </c>
      <c r="I94" s="24">
        <v>71136000000</v>
      </c>
      <c r="J94" s="9" t="s">
        <v>248</v>
      </c>
      <c r="K94" s="51">
        <v>1799000</v>
      </c>
      <c r="L94" s="9" t="s">
        <v>79</v>
      </c>
      <c r="M94" s="26" t="s">
        <v>277</v>
      </c>
      <c r="N94" s="24" t="s">
        <v>273</v>
      </c>
      <c r="O94" s="24" t="s">
        <v>91</v>
      </c>
      <c r="P94" s="5" t="s">
        <v>64</v>
      </c>
      <c r="Q94" s="5" t="s">
        <v>64</v>
      </c>
      <c r="R94" s="59" t="s">
        <v>274</v>
      </c>
    </row>
    <row r="95" spans="1:18" ht="60.75">
      <c r="A95" s="96">
        <v>69</v>
      </c>
      <c r="B95" s="34" t="s">
        <v>380</v>
      </c>
      <c r="C95" s="34" t="s">
        <v>381</v>
      </c>
      <c r="D95" s="31" t="s">
        <v>382</v>
      </c>
      <c r="E95" s="91" t="s">
        <v>383</v>
      </c>
      <c r="F95" s="24">
        <v>879</v>
      </c>
      <c r="G95" s="24" t="s">
        <v>182</v>
      </c>
      <c r="H95" s="5">
        <v>1</v>
      </c>
      <c r="I95" s="5">
        <v>71136000000</v>
      </c>
      <c r="J95" s="9" t="s">
        <v>248</v>
      </c>
      <c r="K95" s="149">
        <v>49903800</v>
      </c>
      <c r="L95" s="30" t="s">
        <v>80</v>
      </c>
      <c r="M95" s="90" t="s">
        <v>62</v>
      </c>
      <c r="N95" s="34" t="s">
        <v>397</v>
      </c>
      <c r="O95" s="34" t="s">
        <v>91</v>
      </c>
      <c r="P95" s="5" t="s">
        <v>64</v>
      </c>
      <c r="Q95" s="5" t="s">
        <v>64</v>
      </c>
      <c r="R95" s="57" t="s">
        <v>360</v>
      </c>
    </row>
    <row r="96" spans="1:18" ht="101.25">
      <c r="A96" s="96">
        <v>70</v>
      </c>
      <c r="B96" s="34" t="s">
        <v>380</v>
      </c>
      <c r="C96" s="34" t="s">
        <v>381</v>
      </c>
      <c r="D96" s="31" t="s">
        <v>384</v>
      </c>
      <c r="E96" s="91" t="s">
        <v>385</v>
      </c>
      <c r="F96" s="24">
        <v>879</v>
      </c>
      <c r="G96" s="24" t="s">
        <v>182</v>
      </c>
      <c r="H96" s="5">
        <v>1</v>
      </c>
      <c r="I96" s="5">
        <v>71136000000</v>
      </c>
      <c r="J96" s="9" t="s">
        <v>248</v>
      </c>
      <c r="K96" s="51">
        <v>26593545.06</v>
      </c>
      <c r="L96" s="30" t="s">
        <v>80</v>
      </c>
      <c r="M96" s="90" t="s">
        <v>62</v>
      </c>
      <c r="N96" s="34" t="s">
        <v>397</v>
      </c>
      <c r="O96" s="34" t="s">
        <v>91</v>
      </c>
      <c r="P96" s="5" t="s">
        <v>64</v>
      </c>
      <c r="Q96" s="5" t="s">
        <v>64</v>
      </c>
      <c r="R96" s="57" t="s">
        <v>360</v>
      </c>
    </row>
    <row r="97" spans="1:18" ht="47.25">
      <c r="A97" s="96">
        <v>71</v>
      </c>
      <c r="B97" s="26" t="s">
        <v>159</v>
      </c>
      <c r="C97" s="39" t="s">
        <v>159</v>
      </c>
      <c r="D97" s="38" t="s">
        <v>224</v>
      </c>
      <c r="E97" s="29" t="s">
        <v>213</v>
      </c>
      <c r="F97" s="24">
        <v>879</v>
      </c>
      <c r="G97" s="24" t="s">
        <v>182</v>
      </c>
      <c r="H97" s="23" t="s">
        <v>170</v>
      </c>
      <c r="I97" s="24">
        <v>71136000000</v>
      </c>
      <c r="J97" s="9" t="s">
        <v>248</v>
      </c>
      <c r="K97" s="49">
        <v>1000000</v>
      </c>
      <c r="L97" s="36" t="s">
        <v>225</v>
      </c>
      <c r="M97" s="24" t="s">
        <v>62</v>
      </c>
      <c r="N97" s="5" t="s">
        <v>323</v>
      </c>
      <c r="O97" s="24" t="s">
        <v>91</v>
      </c>
      <c r="P97" s="5" t="s">
        <v>64</v>
      </c>
      <c r="Q97" s="5" t="s">
        <v>64</v>
      </c>
      <c r="R97" s="58" t="s">
        <v>215</v>
      </c>
    </row>
    <row r="98" spans="1:18" ht="40.5">
      <c r="A98" s="96">
        <v>72</v>
      </c>
      <c r="B98" s="26" t="s">
        <v>105</v>
      </c>
      <c r="C98" s="39" t="s">
        <v>105</v>
      </c>
      <c r="D98" s="29" t="s">
        <v>724</v>
      </c>
      <c r="E98" s="29" t="s">
        <v>213</v>
      </c>
      <c r="F98" s="5">
        <v>796</v>
      </c>
      <c r="G98" s="9" t="s">
        <v>73</v>
      </c>
      <c r="H98" s="24">
        <v>1</v>
      </c>
      <c r="I98" s="24">
        <v>71136000000</v>
      </c>
      <c r="J98" s="9" t="s">
        <v>248</v>
      </c>
      <c r="K98" s="49">
        <v>200000</v>
      </c>
      <c r="L98" s="36" t="s">
        <v>225</v>
      </c>
      <c r="M98" s="22" t="s">
        <v>61</v>
      </c>
      <c r="N98" s="24" t="s">
        <v>81</v>
      </c>
      <c r="O98" s="24" t="s">
        <v>216</v>
      </c>
      <c r="P98" s="5" t="s">
        <v>64</v>
      </c>
      <c r="Q98" s="5" t="s">
        <v>64</v>
      </c>
      <c r="R98" s="58" t="s">
        <v>215</v>
      </c>
    </row>
    <row r="99" spans="1:18" ht="40.5">
      <c r="A99" s="96">
        <v>73</v>
      </c>
      <c r="B99" s="5" t="s">
        <v>156</v>
      </c>
      <c r="C99" s="5" t="s">
        <v>157</v>
      </c>
      <c r="D99" s="32" t="s">
        <v>725</v>
      </c>
      <c r="E99" s="6" t="s">
        <v>142</v>
      </c>
      <c r="F99" s="5">
        <v>796</v>
      </c>
      <c r="G99" s="9" t="s">
        <v>73</v>
      </c>
      <c r="H99" s="5">
        <v>5770</v>
      </c>
      <c r="I99" s="5">
        <v>71136000000</v>
      </c>
      <c r="J99" s="9" t="s">
        <v>248</v>
      </c>
      <c r="K99" s="50">
        <f>1600000/1.2</f>
        <v>1333333.3333333335</v>
      </c>
      <c r="L99" s="5" t="s">
        <v>158</v>
      </c>
      <c r="M99" s="5" t="s">
        <v>62</v>
      </c>
      <c r="N99" s="21" t="s">
        <v>81</v>
      </c>
      <c r="O99" s="5" t="s">
        <v>91</v>
      </c>
      <c r="P99" s="5" t="s">
        <v>64</v>
      </c>
      <c r="Q99" s="5" t="s">
        <v>64</v>
      </c>
      <c r="R99" s="57" t="s">
        <v>239</v>
      </c>
    </row>
    <row r="100" spans="1:18" ht="60.75">
      <c r="A100" s="96">
        <v>74</v>
      </c>
      <c r="B100" s="5" t="s">
        <v>159</v>
      </c>
      <c r="C100" s="5" t="s">
        <v>160</v>
      </c>
      <c r="D100" s="32" t="s">
        <v>231</v>
      </c>
      <c r="E100" s="6" t="s">
        <v>142</v>
      </c>
      <c r="F100" s="5">
        <v>796</v>
      </c>
      <c r="G100" s="9" t="s">
        <v>73</v>
      </c>
      <c r="H100" s="5">
        <v>2352</v>
      </c>
      <c r="I100" s="5">
        <v>71136000000</v>
      </c>
      <c r="J100" s="9" t="s">
        <v>248</v>
      </c>
      <c r="K100" s="50">
        <f>580000/1.2</f>
        <v>483333.3333333334</v>
      </c>
      <c r="L100" s="5" t="s">
        <v>158</v>
      </c>
      <c r="M100" s="5" t="s">
        <v>62</v>
      </c>
      <c r="N100" s="21" t="s">
        <v>81</v>
      </c>
      <c r="O100" s="5" t="s">
        <v>91</v>
      </c>
      <c r="P100" s="5" t="s">
        <v>64</v>
      </c>
      <c r="Q100" s="5" t="s">
        <v>64</v>
      </c>
      <c r="R100" s="57" t="s">
        <v>239</v>
      </c>
    </row>
    <row r="101" spans="1:18" s="35" customFormat="1" ht="60.75">
      <c r="A101" s="96">
        <v>75</v>
      </c>
      <c r="B101" s="26" t="s">
        <v>159</v>
      </c>
      <c r="C101" s="39" t="s">
        <v>159</v>
      </c>
      <c r="D101" s="29" t="s">
        <v>715</v>
      </c>
      <c r="E101" s="29" t="s">
        <v>213</v>
      </c>
      <c r="F101" s="5">
        <v>796</v>
      </c>
      <c r="G101" s="9" t="s">
        <v>73</v>
      </c>
      <c r="H101" s="23" t="s">
        <v>170</v>
      </c>
      <c r="I101" s="24">
        <v>71136000000</v>
      </c>
      <c r="J101" s="9" t="s">
        <v>248</v>
      </c>
      <c r="K101" s="49">
        <v>550000</v>
      </c>
      <c r="L101" s="36" t="s">
        <v>158</v>
      </c>
      <c r="M101" s="24" t="s">
        <v>217</v>
      </c>
      <c r="N101" s="5" t="s">
        <v>323</v>
      </c>
      <c r="O101" s="24" t="s">
        <v>91</v>
      </c>
      <c r="P101" s="5" t="s">
        <v>64</v>
      </c>
      <c r="Q101" s="5" t="s">
        <v>64</v>
      </c>
      <c r="R101" s="57" t="s">
        <v>215</v>
      </c>
    </row>
    <row r="102" spans="1:17" ht="40.5">
      <c r="A102" s="100"/>
      <c r="B102" s="162"/>
      <c r="C102" s="162"/>
      <c r="D102" s="189" t="s">
        <v>602</v>
      </c>
      <c r="E102" s="126"/>
      <c r="F102" s="162"/>
      <c r="G102" s="162"/>
      <c r="H102" s="162"/>
      <c r="I102" s="162"/>
      <c r="J102" s="101"/>
      <c r="K102" s="102"/>
      <c r="L102" s="162"/>
      <c r="M102" s="103"/>
      <c r="N102" s="162"/>
      <c r="O102" s="161"/>
      <c r="P102" s="162"/>
      <c r="Q102" s="162"/>
    </row>
    <row r="103" spans="1:18" ht="202.5">
      <c r="A103" s="96">
        <v>76</v>
      </c>
      <c r="B103" s="5" t="s">
        <v>121</v>
      </c>
      <c r="C103" s="5" t="s">
        <v>122</v>
      </c>
      <c r="D103" s="6" t="s">
        <v>123</v>
      </c>
      <c r="E103" s="6" t="s">
        <v>232</v>
      </c>
      <c r="F103" s="5">
        <v>796</v>
      </c>
      <c r="G103" s="9" t="s">
        <v>73</v>
      </c>
      <c r="H103" s="119" t="s">
        <v>124</v>
      </c>
      <c r="I103" s="5" t="s">
        <v>114</v>
      </c>
      <c r="J103" s="5" t="s">
        <v>228</v>
      </c>
      <c r="K103" s="50">
        <v>780000</v>
      </c>
      <c r="L103" s="22" t="s">
        <v>74</v>
      </c>
      <c r="M103" s="22" t="s">
        <v>61</v>
      </c>
      <c r="N103" s="5" t="s">
        <v>116</v>
      </c>
      <c r="O103" s="5" t="s">
        <v>64</v>
      </c>
      <c r="P103" s="5" t="s">
        <v>64</v>
      </c>
      <c r="Q103" s="5" t="s">
        <v>64</v>
      </c>
      <c r="R103" s="58" t="s">
        <v>198</v>
      </c>
    </row>
    <row r="104" spans="1:18" ht="141.75">
      <c r="A104" s="96">
        <v>77</v>
      </c>
      <c r="B104" s="34" t="s">
        <v>86</v>
      </c>
      <c r="C104" s="34" t="s">
        <v>255</v>
      </c>
      <c r="D104" s="156" t="s">
        <v>726</v>
      </c>
      <c r="E104" s="29" t="s">
        <v>253</v>
      </c>
      <c r="F104" s="24">
        <v>879</v>
      </c>
      <c r="G104" s="24" t="s">
        <v>182</v>
      </c>
      <c r="H104" s="24">
        <v>1</v>
      </c>
      <c r="I104" s="5">
        <v>10215572000</v>
      </c>
      <c r="J104" s="5" t="s">
        <v>430</v>
      </c>
      <c r="K104" s="53">
        <v>1100000</v>
      </c>
      <c r="L104" s="22" t="s">
        <v>74</v>
      </c>
      <c r="M104" s="22" t="s">
        <v>61</v>
      </c>
      <c r="N104" s="24" t="s">
        <v>116</v>
      </c>
      <c r="O104" s="24" t="s">
        <v>64</v>
      </c>
      <c r="P104" s="5" t="s">
        <v>64</v>
      </c>
      <c r="Q104" s="5" t="s">
        <v>64</v>
      </c>
      <c r="R104" s="58" t="s">
        <v>254</v>
      </c>
    </row>
    <row r="105" spans="1:18" ht="60.75">
      <c r="A105" s="96">
        <v>78</v>
      </c>
      <c r="B105" s="5" t="s">
        <v>339</v>
      </c>
      <c r="C105" s="5" t="s">
        <v>339</v>
      </c>
      <c r="D105" s="154" t="s">
        <v>340</v>
      </c>
      <c r="E105" s="154" t="s">
        <v>341</v>
      </c>
      <c r="F105" s="5">
        <v>366</v>
      </c>
      <c r="G105" s="5" t="s">
        <v>60</v>
      </c>
      <c r="H105" s="5">
        <v>1</v>
      </c>
      <c r="I105" s="39">
        <v>71136000000</v>
      </c>
      <c r="J105" s="9" t="s">
        <v>248</v>
      </c>
      <c r="K105" s="51">
        <v>3351500</v>
      </c>
      <c r="L105" s="22" t="s">
        <v>74</v>
      </c>
      <c r="M105" s="22" t="s">
        <v>61</v>
      </c>
      <c r="N105" s="24" t="s">
        <v>116</v>
      </c>
      <c r="O105" s="5" t="s">
        <v>64</v>
      </c>
      <c r="P105" s="5" t="s">
        <v>64</v>
      </c>
      <c r="Q105" s="5" t="s">
        <v>64</v>
      </c>
      <c r="R105" s="58" t="s">
        <v>348</v>
      </c>
    </row>
    <row r="106" spans="1:18" s="1" customFormat="1" ht="60.75">
      <c r="A106" s="96">
        <v>79</v>
      </c>
      <c r="B106" s="5" t="s">
        <v>339</v>
      </c>
      <c r="C106" s="5" t="s">
        <v>339</v>
      </c>
      <c r="D106" s="29" t="s">
        <v>342</v>
      </c>
      <c r="E106" s="3" t="s">
        <v>341</v>
      </c>
      <c r="F106" s="24">
        <v>366</v>
      </c>
      <c r="G106" s="24" t="s">
        <v>60</v>
      </c>
      <c r="H106" s="24">
        <v>1</v>
      </c>
      <c r="I106" s="39">
        <v>71136000000</v>
      </c>
      <c r="J106" s="9" t="s">
        <v>248</v>
      </c>
      <c r="K106" s="155">
        <v>417500</v>
      </c>
      <c r="L106" s="22" t="s">
        <v>74</v>
      </c>
      <c r="M106" s="22" t="s">
        <v>61</v>
      </c>
      <c r="N106" s="24" t="s">
        <v>116</v>
      </c>
      <c r="O106" s="24" t="s">
        <v>64</v>
      </c>
      <c r="P106" s="5" t="s">
        <v>64</v>
      </c>
      <c r="Q106" s="5" t="s">
        <v>64</v>
      </c>
      <c r="R106" s="58" t="s">
        <v>348</v>
      </c>
    </row>
    <row r="107" spans="1:18" ht="81">
      <c r="A107" s="96">
        <v>80</v>
      </c>
      <c r="B107" s="5" t="s">
        <v>339</v>
      </c>
      <c r="C107" s="5" t="s">
        <v>339</v>
      </c>
      <c r="D107" s="154" t="s">
        <v>343</v>
      </c>
      <c r="E107" s="154" t="s">
        <v>344</v>
      </c>
      <c r="F107" s="24">
        <v>366</v>
      </c>
      <c r="G107" s="24" t="s">
        <v>60</v>
      </c>
      <c r="H107" s="24">
        <v>1</v>
      </c>
      <c r="I107" s="39">
        <v>71136000000</v>
      </c>
      <c r="J107" s="9" t="s">
        <v>248</v>
      </c>
      <c r="K107" s="51">
        <v>165957</v>
      </c>
      <c r="L107" s="22" t="s">
        <v>74</v>
      </c>
      <c r="M107" s="22" t="s">
        <v>61</v>
      </c>
      <c r="N107" s="24" t="s">
        <v>116</v>
      </c>
      <c r="O107" s="24" t="s">
        <v>64</v>
      </c>
      <c r="P107" s="5" t="s">
        <v>64</v>
      </c>
      <c r="Q107" s="5" t="s">
        <v>64</v>
      </c>
      <c r="R107" s="58" t="s">
        <v>348</v>
      </c>
    </row>
    <row r="108" spans="1:18" ht="81">
      <c r="A108" s="96">
        <v>81</v>
      </c>
      <c r="B108" s="24" t="s">
        <v>86</v>
      </c>
      <c r="C108" s="24" t="s">
        <v>345</v>
      </c>
      <c r="D108" s="157" t="s">
        <v>346</v>
      </c>
      <c r="E108" s="104" t="s">
        <v>347</v>
      </c>
      <c r="F108" s="5">
        <v>796</v>
      </c>
      <c r="G108" s="9" t="s">
        <v>73</v>
      </c>
      <c r="H108" s="24">
        <v>1</v>
      </c>
      <c r="I108" s="24">
        <v>71136000000</v>
      </c>
      <c r="J108" s="9" t="s">
        <v>248</v>
      </c>
      <c r="K108" s="51">
        <v>192900</v>
      </c>
      <c r="L108" s="22" t="s">
        <v>74</v>
      </c>
      <c r="M108" s="22" t="s">
        <v>61</v>
      </c>
      <c r="N108" s="24" t="s">
        <v>116</v>
      </c>
      <c r="O108" s="24" t="s">
        <v>64</v>
      </c>
      <c r="P108" s="5" t="s">
        <v>64</v>
      </c>
      <c r="Q108" s="5" t="s">
        <v>64</v>
      </c>
      <c r="R108" s="58" t="s">
        <v>348</v>
      </c>
    </row>
    <row r="109" spans="1:18" ht="81">
      <c r="A109" s="96">
        <v>82</v>
      </c>
      <c r="B109" s="24" t="s">
        <v>121</v>
      </c>
      <c r="C109" s="24" t="s">
        <v>282</v>
      </c>
      <c r="D109" s="28" t="s">
        <v>283</v>
      </c>
      <c r="E109" s="29" t="s">
        <v>281</v>
      </c>
      <c r="F109" s="5">
        <v>796</v>
      </c>
      <c r="G109" s="9" t="s">
        <v>73</v>
      </c>
      <c r="H109" s="24">
        <v>1</v>
      </c>
      <c r="I109" s="5">
        <v>71136000000</v>
      </c>
      <c r="J109" s="9" t="s">
        <v>248</v>
      </c>
      <c r="K109" s="51">
        <v>136000</v>
      </c>
      <c r="L109" s="22" t="s">
        <v>74</v>
      </c>
      <c r="M109" s="24" t="s">
        <v>108</v>
      </c>
      <c r="N109" s="24" t="s">
        <v>63</v>
      </c>
      <c r="O109" s="24" t="s">
        <v>64</v>
      </c>
      <c r="P109" s="5" t="s">
        <v>64</v>
      </c>
      <c r="Q109" s="5" t="s">
        <v>64</v>
      </c>
      <c r="R109" s="58" t="s">
        <v>274</v>
      </c>
    </row>
    <row r="110" spans="1:18" ht="283.5">
      <c r="A110" s="96">
        <v>83</v>
      </c>
      <c r="B110" s="5" t="s">
        <v>125</v>
      </c>
      <c r="C110" s="5" t="s">
        <v>125</v>
      </c>
      <c r="D110" s="6" t="s">
        <v>126</v>
      </c>
      <c r="E110" s="6" t="s">
        <v>127</v>
      </c>
      <c r="F110" s="5">
        <v>366</v>
      </c>
      <c r="G110" s="5" t="s">
        <v>60</v>
      </c>
      <c r="H110" s="5">
        <v>1</v>
      </c>
      <c r="I110" s="5" t="s">
        <v>128</v>
      </c>
      <c r="J110" s="5" t="s">
        <v>390</v>
      </c>
      <c r="K110" s="50">
        <v>100000</v>
      </c>
      <c r="L110" s="22" t="s">
        <v>74</v>
      </c>
      <c r="M110" s="22" t="s">
        <v>61</v>
      </c>
      <c r="N110" s="5" t="s">
        <v>116</v>
      </c>
      <c r="O110" s="5" t="s">
        <v>64</v>
      </c>
      <c r="P110" s="5" t="s">
        <v>64</v>
      </c>
      <c r="Q110" s="5" t="s">
        <v>64</v>
      </c>
      <c r="R110" s="58" t="s">
        <v>198</v>
      </c>
    </row>
    <row r="111" spans="1:18" ht="283.5">
      <c r="A111" s="96">
        <v>84</v>
      </c>
      <c r="B111" s="5" t="s">
        <v>125</v>
      </c>
      <c r="C111" s="5" t="s">
        <v>125</v>
      </c>
      <c r="D111" s="6" t="s">
        <v>129</v>
      </c>
      <c r="E111" s="6" t="s">
        <v>127</v>
      </c>
      <c r="F111" s="5">
        <v>366</v>
      </c>
      <c r="G111" s="5" t="s">
        <v>60</v>
      </c>
      <c r="H111" s="23" t="s">
        <v>170</v>
      </c>
      <c r="I111" s="5" t="s">
        <v>128</v>
      </c>
      <c r="J111" s="5" t="s">
        <v>390</v>
      </c>
      <c r="K111" s="50">
        <v>100000</v>
      </c>
      <c r="L111" s="22" t="s">
        <v>74</v>
      </c>
      <c r="M111" s="22" t="s">
        <v>61</v>
      </c>
      <c r="N111" s="5" t="s">
        <v>116</v>
      </c>
      <c r="O111" s="5" t="s">
        <v>64</v>
      </c>
      <c r="P111" s="5" t="s">
        <v>64</v>
      </c>
      <c r="Q111" s="5" t="s">
        <v>64</v>
      </c>
      <c r="R111" s="58" t="s">
        <v>198</v>
      </c>
    </row>
    <row r="112" spans="1:18" s="35" customFormat="1" ht="60.75">
      <c r="A112" s="96">
        <v>85</v>
      </c>
      <c r="B112" s="24" t="s">
        <v>86</v>
      </c>
      <c r="C112" s="24" t="s">
        <v>86</v>
      </c>
      <c r="D112" s="28" t="s">
        <v>95</v>
      </c>
      <c r="E112" s="28" t="s">
        <v>96</v>
      </c>
      <c r="F112" s="24">
        <v>879</v>
      </c>
      <c r="G112" s="24" t="s">
        <v>182</v>
      </c>
      <c r="H112" s="24">
        <v>1</v>
      </c>
      <c r="I112" s="24">
        <v>71136000000</v>
      </c>
      <c r="J112" s="9" t="s">
        <v>248</v>
      </c>
      <c r="K112" s="51">
        <v>1000000</v>
      </c>
      <c r="L112" s="22" t="s">
        <v>74</v>
      </c>
      <c r="M112" s="22" t="s">
        <v>61</v>
      </c>
      <c r="N112" s="5" t="s">
        <v>116</v>
      </c>
      <c r="O112" s="24" t="s">
        <v>64</v>
      </c>
      <c r="P112" s="5" t="s">
        <v>64</v>
      </c>
      <c r="Q112" s="5" t="s">
        <v>64</v>
      </c>
      <c r="R112" s="57" t="s">
        <v>185</v>
      </c>
    </row>
    <row r="113" spans="1:18" s="35" customFormat="1" ht="60.75">
      <c r="A113" s="96">
        <v>86</v>
      </c>
      <c r="B113" s="98" t="s">
        <v>86</v>
      </c>
      <c r="C113" s="24" t="s">
        <v>125</v>
      </c>
      <c r="D113" s="6" t="s">
        <v>180</v>
      </c>
      <c r="E113" s="6" t="s">
        <v>181</v>
      </c>
      <c r="F113" s="24">
        <v>879</v>
      </c>
      <c r="G113" s="24" t="s">
        <v>182</v>
      </c>
      <c r="H113" s="5">
        <v>3</v>
      </c>
      <c r="I113" s="5">
        <v>71136000000</v>
      </c>
      <c r="J113" s="9" t="s">
        <v>248</v>
      </c>
      <c r="K113" s="50">
        <v>210000</v>
      </c>
      <c r="L113" s="22" t="s">
        <v>74</v>
      </c>
      <c r="M113" s="22" t="s">
        <v>61</v>
      </c>
      <c r="N113" s="5" t="s">
        <v>116</v>
      </c>
      <c r="O113" s="5" t="s">
        <v>64</v>
      </c>
      <c r="P113" s="5" t="s">
        <v>64</v>
      </c>
      <c r="Q113" s="5" t="s">
        <v>64</v>
      </c>
      <c r="R113" s="57" t="s">
        <v>166</v>
      </c>
    </row>
    <row r="114" spans="1:18" s="35" customFormat="1" ht="60.75">
      <c r="A114" s="96">
        <v>87</v>
      </c>
      <c r="B114" s="98" t="s">
        <v>117</v>
      </c>
      <c r="C114" s="24" t="s">
        <v>183</v>
      </c>
      <c r="D114" s="28" t="s">
        <v>498</v>
      </c>
      <c r="E114" s="6" t="s">
        <v>184</v>
      </c>
      <c r="F114" s="5">
        <v>168</v>
      </c>
      <c r="G114" s="5" t="s">
        <v>85</v>
      </c>
      <c r="H114" s="5">
        <v>31.2</v>
      </c>
      <c r="I114" s="5">
        <v>71136000000</v>
      </c>
      <c r="J114" s="9" t="s">
        <v>248</v>
      </c>
      <c r="K114" s="50">
        <v>3366000</v>
      </c>
      <c r="L114" s="22" t="s">
        <v>74</v>
      </c>
      <c r="M114" s="22" t="s">
        <v>61</v>
      </c>
      <c r="N114" s="5" t="s">
        <v>116</v>
      </c>
      <c r="O114" s="5" t="s">
        <v>64</v>
      </c>
      <c r="P114" s="5" t="s">
        <v>64</v>
      </c>
      <c r="Q114" s="5" t="s">
        <v>64</v>
      </c>
      <c r="R114" s="57" t="s">
        <v>166</v>
      </c>
    </row>
    <row r="115" spans="1:18" s="35" customFormat="1" ht="60.75">
      <c r="A115" s="96">
        <v>88</v>
      </c>
      <c r="B115" s="24" t="s">
        <v>117</v>
      </c>
      <c r="C115" s="24" t="s">
        <v>222</v>
      </c>
      <c r="D115" s="29" t="s">
        <v>422</v>
      </c>
      <c r="E115" s="29" t="s">
        <v>210</v>
      </c>
      <c r="F115" s="5">
        <v>796</v>
      </c>
      <c r="G115" s="9" t="s">
        <v>73</v>
      </c>
      <c r="H115" s="23" t="s">
        <v>170</v>
      </c>
      <c r="I115" s="24">
        <v>71136000000</v>
      </c>
      <c r="J115" s="9" t="s">
        <v>248</v>
      </c>
      <c r="K115" s="49">
        <v>1505000</v>
      </c>
      <c r="L115" s="22" t="s">
        <v>74</v>
      </c>
      <c r="M115" s="22" t="s">
        <v>61</v>
      </c>
      <c r="N115" s="5" t="s">
        <v>116</v>
      </c>
      <c r="O115" s="5" t="s">
        <v>64</v>
      </c>
      <c r="P115" s="5" t="s">
        <v>64</v>
      </c>
      <c r="Q115" s="5" t="s">
        <v>64</v>
      </c>
      <c r="R115" s="57" t="s">
        <v>215</v>
      </c>
    </row>
    <row r="116" spans="1:18" s="35" customFormat="1" ht="60.75">
      <c r="A116" s="96">
        <v>89</v>
      </c>
      <c r="B116" s="37" t="s">
        <v>125</v>
      </c>
      <c r="C116" s="37" t="s">
        <v>125</v>
      </c>
      <c r="D116" s="38" t="s">
        <v>233</v>
      </c>
      <c r="E116" s="38" t="s">
        <v>211</v>
      </c>
      <c r="F116" s="24">
        <v>879</v>
      </c>
      <c r="G116" s="24" t="s">
        <v>182</v>
      </c>
      <c r="H116" s="23" t="s">
        <v>170</v>
      </c>
      <c r="I116" s="24">
        <v>71136000000</v>
      </c>
      <c r="J116" s="9" t="s">
        <v>248</v>
      </c>
      <c r="K116" s="54">
        <v>516000</v>
      </c>
      <c r="L116" s="22" t="s">
        <v>74</v>
      </c>
      <c r="M116" s="22" t="s">
        <v>61</v>
      </c>
      <c r="N116" s="5" t="s">
        <v>116</v>
      </c>
      <c r="O116" s="5" t="s">
        <v>64</v>
      </c>
      <c r="P116" s="5" t="s">
        <v>64</v>
      </c>
      <c r="Q116" s="5" t="s">
        <v>64</v>
      </c>
      <c r="R116" s="57" t="s">
        <v>215</v>
      </c>
    </row>
    <row r="117" spans="1:18" s="35" customFormat="1" ht="60.75">
      <c r="A117" s="96">
        <v>90</v>
      </c>
      <c r="B117" s="24" t="s">
        <v>117</v>
      </c>
      <c r="C117" s="24" t="s">
        <v>117</v>
      </c>
      <c r="D117" s="29" t="s">
        <v>423</v>
      </c>
      <c r="E117" s="29" t="s">
        <v>210</v>
      </c>
      <c r="F117" s="5">
        <v>796</v>
      </c>
      <c r="G117" s="9" t="s">
        <v>73</v>
      </c>
      <c r="H117" s="23" t="s">
        <v>170</v>
      </c>
      <c r="I117" s="24">
        <v>71136000000</v>
      </c>
      <c r="J117" s="9" t="s">
        <v>248</v>
      </c>
      <c r="K117" s="49">
        <v>3800000</v>
      </c>
      <c r="L117" s="22" t="s">
        <v>74</v>
      </c>
      <c r="M117" s="22" t="s">
        <v>61</v>
      </c>
      <c r="N117" s="5" t="s">
        <v>116</v>
      </c>
      <c r="O117" s="5" t="s">
        <v>64</v>
      </c>
      <c r="P117" s="5" t="s">
        <v>64</v>
      </c>
      <c r="Q117" s="5" t="s">
        <v>64</v>
      </c>
      <c r="R117" s="57" t="s">
        <v>215</v>
      </c>
    </row>
    <row r="118" spans="1:18" s="35" customFormat="1" ht="60.75">
      <c r="A118" s="96">
        <v>91</v>
      </c>
      <c r="B118" s="24" t="s">
        <v>117</v>
      </c>
      <c r="C118" s="24" t="s">
        <v>222</v>
      </c>
      <c r="D118" s="29" t="s">
        <v>212</v>
      </c>
      <c r="E118" s="29" t="s">
        <v>210</v>
      </c>
      <c r="F118" s="5">
        <v>796</v>
      </c>
      <c r="G118" s="9" t="s">
        <v>73</v>
      </c>
      <c r="H118" s="23" t="s">
        <v>170</v>
      </c>
      <c r="I118" s="24">
        <v>71136000000</v>
      </c>
      <c r="J118" s="9" t="s">
        <v>248</v>
      </c>
      <c r="K118" s="49">
        <v>2900000</v>
      </c>
      <c r="L118" s="22" t="s">
        <v>74</v>
      </c>
      <c r="M118" s="22" t="s">
        <v>61</v>
      </c>
      <c r="N118" s="5" t="s">
        <v>116</v>
      </c>
      <c r="O118" s="5" t="s">
        <v>64</v>
      </c>
      <c r="P118" s="5" t="s">
        <v>64</v>
      </c>
      <c r="Q118" s="5" t="s">
        <v>64</v>
      </c>
      <c r="R118" s="57" t="s">
        <v>215</v>
      </c>
    </row>
    <row r="119" spans="1:18" s="35" customFormat="1" ht="60.75">
      <c r="A119" s="96">
        <v>92</v>
      </c>
      <c r="B119" s="26" t="s">
        <v>159</v>
      </c>
      <c r="C119" s="39" t="s">
        <v>159</v>
      </c>
      <c r="D119" s="29" t="s">
        <v>424</v>
      </c>
      <c r="E119" s="29" t="s">
        <v>213</v>
      </c>
      <c r="F119" s="5">
        <v>796</v>
      </c>
      <c r="G119" s="9" t="s">
        <v>73</v>
      </c>
      <c r="H119" s="23" t="s">
        <v>170</v>
      </c>
      <c r="I119" s="24">
        <v>71136000000</v>
      </c>
      <c r="J119" s="9" t="s">
        <v>248</v>
      </c>
      <c r="K119" s="49">
        <v>5550000</v>
      </c>
      <c r="L119" s="22" t="s">
        <v>74</v>
      </c>
      <c r="M119" s="22" t="s">
        <v>61</v>
      </c>
      <c r="N119" s="5" t="s">
        <v>116</v>
      </c>
      <c r="O119" s="5" t="s">
        <v>64</v>
      </c>
      <c r="P119" s="5" t="s">
        <v>64</v>
      </c>
      <c r="Q119" s="5" t="s">
        <v>64</v>
      </c>
      <c r="R119" s="57" t="s">
        <v>215</v>
      </c>
    </row>
    <row r="120" spans="1:18" s="35" customFormat="1" ht="60.75">
      <c r="A120" s="96">
        <v>93</v>
      </c>
      <c r="B120" s="26" t="s">
        <v>140</v>
      </c>
      <c r="C120" s="39" t="s">
        <v>140</v>
      </c>
      <c r="D120" s="29" t="s">
        <v>214</v>
      </c>
      <c r="E120" s="29" t="s">
        <v>213</v>
      </c>
      <c r="F120" s="5">
        <v>796</v>
      </c>
      <c r="G120" s="9" t="s">
        <v>73</v>
      </c>
      <c r="H120" s="23" t="s">
        <v>170</v>
      </c>
      <c r="I120" s="24">
        <v>71136000000</v>
      </c>
      <c r="J120" s="9" t="s">
        <v>248</v>
      </c>
      <c r="K120" s="49">
        <v>88000</v>
      </c>
      <c r="L120" s="22" t="s">
        <v>74</v>
      </c>
      <c r="M120" s="22" t="s">
        <v>61</v>
      </c>
      <c r="N120" s="5" t="s">
        <v>116</v>
      </c>
      <c r="O120" s="5" t="s">
        <v>64</v>
      </c>
      <c r="P120" s="5" t="s">
        <v>64</v>
      </c>
      <c r="Q120" s="5" t="s">
        <v>64</v>
      </c>
      <c r="R120" s="57" t="s">
        <v>215</v>
      </c>
    </row>
    <row r="121" spans="1:18" s="35" customFormat="1" ht="60.75">
      <c r="A121" s="96">
        <v>94</v>
      </c>
      <c r="B121" s="26" t="s">
        <v>159</v>
      </c>
      <c r="C121" s="39" t="s">
        <v>159</v>
      </c>
      <c r="D121" s="29" t="s">
        <v>223</v>
      </c>
      <c r="E121" s="29" t="s">
        <v>213</v>
      </c>
      <c r="F121" s="5">
        <v>796</v>
      </c>
      <c r="G121" s="9" t="s">
        <v>73</v>
      </c>
      <c r="H121" s="23" t="s">
        <v>170</v>
      </c>
      <c r="I121" s="24">
        <v>71136000000</v>
      </c>
      <c r="J121" s="9" t="s">
        <v>248</v>
      </c>
      <c r="K121" s="49">
        <f>2000000</f>
        <v>2000000</v>
      </c>
      <c r="L121" s="22" t="s">
        <v>74</v>
      </c>
      <c r="M121" s="22" t="s">
        <v>61</v>
      </c>
      <c r="N121" s="5" t="s">
        <v>116</v>
      </c>
      <c r="O121" s="24" t="s">
        <v>64</v>
      </c>
      <c r="P121" s="5" t="s">
        <v>64</v>
      </c>
      <c r="Q121" s="5" t="s">
        <v>64</v>
      </c>
      <c r="R121" s="57" t="s">
        <v>215</v>
      </c>
    </row>
    <row r="122" spans="1:18" s="35" customFormat="1" ht="60.75">
      <c r="A122" s="96">
        <v>95</v>
      </c>
      <c r="B122" s="26" t="s">
        <v>159</v>
      </c>
      <c r="C122" s="39" t="s">
        <v>159</v>
      </c>
      <c r="D122" s="29" t="s">
        <v>425</v>
      </c>
      <c r="E122" s="29" t="s">
        <v>213</v>
      </c>
      <c r="F122" s="5">
        <v>796</v>
      </c>
      <c r="G122" s="9" t="s">
        <v>73</v>
      </c>
      <c r="H122" s="23" t="s">
        <v>170</v>
      </c>
      <c r="I122" s="24">
        <v>71136000000</v>
      </c>
      <c r="J122" s="9" t="s">
        <v>248</v>
      </c>
      <c r="K122" s="49">
        <v>5000000</v>
      </c>
      <c r="L122" s="22" t="s">
        <v>74</v>
      </c>
      <c r="M122" s="22" t="s">
        <v>61</v>
      </c>
      <c r="N122" s="5" t="s">
        <v>116</v>
      </c>
      <c r="O122" s="24" t="s">
        <v>64</v>
      </c>
      <c r="P122" s="5" t="s">
        <v>64</v>
      </c>
      <c r="Q122" s="5" t="s">
        <v>64</v>
      </c>
      <c r="R122" s="57" t="s">
        <v>215</v>
      </c>
    </row>
    <row r="123" spans="1:18" s="35" customFormat="1" ht="60.75">
      <c r="A123" s="96">
        <v>96</v>
      </c>
      <c r="B123" s="26" t="s">
        <v>159</v>
      </c>
      <c r="C123" s="39" t="s">
        <v>159</v>
      </c>
      <c r="D123" s="29" t="s">
        <v>426</v>
      </c>
      <c r="E123" s="29" t="s">
        <v>213</v>
      </c>
      <c r="F123" s="5">
        <v>796</v>
      </c>
      <c r="G123" s="9" t="s">
        <v>73</v>
      </c>
      <c r="H123" s="23" t="s">
        <v>170</v>
      </c>
      <c r="I123" s="24">
        <v>71136000000</v>
      </c>
      <c r="J123" s="9" t="s">
        <v>248</v>
      </c>
      <c r="K123" s="49">
        <v>1500000</v>
      </c>
      <c r="L123" s="22" t="s">
        <v>74</v>
      </c>
      <c r="M123" s="22" t="s">
        <v>61</v>
      </c>
      <c r="N123" s="5" t="s">
        <v>116</v>
      </c>
      <c r="O123" s="24" t="s">
        <v>64</v>
      </c>
      <c r="P123" s="5" t="s">
        <v>64</v>
      </c>
      <c r="Q123" s="5" t="s">
        <v>64</v>
      </c>
      <c r="R123" s="57" t="s">
        <v>215</v>
      </c>
    </row>
    <row r="124" spans="1:18" s="35" customFormat="1" ht="60.75">
      <c r="A124" s="96">
        <v>97</v>
      </c>
      <c r="B124" s="26" t="s">
        <v>159</v>
      </c>
      <c r="C124" s="39" t="s">
        <v>159</v>
      </c>
      <c r="D124" s="29" t="s">
        <v>418</v>
      </c>
      <c r="E124" s="29" t="s">
        <v>213</v>
      </c>
      <c r="F124" s="24">
        <v>166</v>
      </c>
      <c r="G124" s="24" t="s">
        <v>173</v>
      </c>
      <c r="H124" s="23" t="s">
        <v>170</v>
      </c>
      <c r="I124" s="24">
        <v>71136000000</v>
      </c>
      <c r="J124" s="9" t="s">
        <v>248</v>
      </c>
      <c r="K124" s="49">
        <f>1000000+2000000+3000000+3500000</f>
        <v>9500000</v>
      </c>
      <c r="L124" s="22" t="s">
        <v>74</v>
      </c>
      <c r="M124" s="22" t="s">
        <v>61</v>
      </c>
      <c r="N124" s="5" t="s">
        <v>116</v>
      </c>
      <c r="O124" s="24" t="s">
        <v>64</v>
      </c>
      <c r="P124" s="5" t="s">
        <v>64</v>
      </c>
      <c r="Q124" s="5" t="s">
        <v>64</v>
      </c>
      <c r="R124" s="57" t="s">
        <v>215</v>
      </c>
    </row>
    <row r="125" spans="1:18" s="35" customFormat="1" ht="60.75">
      <c r="A125" s="96">
        <v>98</v>
      </c>
      <c r="B125" s="26" t="s">
        <v>159</v>
      </c>
      <c r="C125" s="39" t="s">
        <v>159</v>
      </c>
      <c r="D125" s="29" t="s">
        <v>419</v>
      </c>
      <c r="E125" s="29" t="s">
        <v>213</v>
      </c>
      <c r="F125" s="24">
        <v>166</v>
      </c>
      <c r="G125" s="24" t="s">
        <v>173</v>
      </c>
      <c r="H125" s="23" t="s">
        <v>170</v>
      </c>
      <c r="I125" s="24">
        <v>71136000000</v>
      </c>
      <c r="J125" s="9" t="s">
        <v>248</v>
      </c>
      <c r="K125" s="49">
        <v>1500000</v>
      </c>
      <c r="L125" s="22" t="s">
        <v>74</v>
      </c>
      <c r="M125" s="22" t="s">
        <v>61</v>
      </c>
      <c r="N125" s="5" t="s">
        <v>116</v>
      </c>
      <c r="O125" s="24" t="s">
        <v>64</v>
      </c>
      <c r="P125" s="5" t="s">
        <v>64</v>
      </c>
      <c r="Q125" s="5" t="s">
        <v>64</v>
      </c>
      <c r="R125" s="57" t="s">
        <v>215</v>
      </c>
    </row>
    <row r="126" spans="1:18" s="35" customFormat="1" ht="60.75">
      <c r="A126" s="96">
        <v>99</v>
      </c>
      <c r="B126" s="26" t="s">
        <v>159</v>
      </c>
      <c r="C126" s="39" t="s">
        <v>159</v>
      </c>
      <c r="D126" s="29" t="s">
        <v>420</v>
      </c>
      <c r="E126" s="29" t="s">
        <v>213</v>
      </c>
      <c r="F126" s="24">
        <v>166</v>
      </c>
      <c r="G126" s="24" t="s">
        <v>173</v>
      </c>
      <c r="H126" s="23" t="s">
        <v>170</v>
      </c>
      <c r="I126" s="24">
        <v>71136000000</v>
      </c>
      <c r="J126" s="9" t="s">
        <v>248</v>
      </c>
      <c r="K126" s="49">
        <v>5000000</v>
      </c>
      <c r="L126" s="22" t="s">
        <v>74</v>
      </c>
      <c r="M126" s="22" t="s">
        <v>61</v>
      </c>
      <c r="N126" s="5" t="s">
        <v>116</v>
      </c>
      <c r="O126" s="24" t="s">
        <v>64</v>
      </c>
      <c r="P126" s="5" t="s">
        <v>64</v>
      </c>
      <c r="Q126" s="5" t="s">
        <v>64</v>
      </c>
      <c r="R126" s="57" t="s">
        <v>215</v>
      </c>
    </row>
    <row r="127" spans="1:18" s="35" customFormat="1" ht="60.75">
      <c r="A127" s="96">
        <v>100</v>
      </c>
      <c r="B127" s="26" t="s">
        <v>159</v>
      </c>
      <c r="C127" s="39" t="s">
        <v>159</v>
      </c>
      <c r="D127" s="29" t="s">
        <v>421</v>
      </c>
      <c r="E127" s="29" t="s">
        <v>213</v>
      </c>
      <c r="F127" s="24">
        <v>166</v>
      </c>
      <c r="G127" s="24" t="s">
        <v>173</v>
      </c>
      <c r="H127" s="23" t="s">
        <v>170</v>
      </c>
      <c r="I127" s="24">
        <v>71136000000</v>
      </c>
      <c r="J127" s="9" t="s">
        <v>248</v>
      </c>
      <c r="K127" s="49">
        <f>5000000+4000000+3000000+950000</f>
        <v>12950000</v>
      </c>
      <c r="L127" s="22" t="s">
        <v>74</v>
      </c>
      <c r="M127" s="22" t="s">
        <v>61</v>
      </c>
      <c r="N127" s="5" t="s">
        <v>116</v>
      </c>
      <c r="O127" s="24" t="s">
        <v>64</v>
      </c>
      <c r="P127" s="5" t="s">
        <v>64</v>
      </c>
      <c r="Q127" s="5" t="s">
        <v>64</v>
      </c>
      <c r="R127" s="57" t="s">
        <v>215</v>
      </c>
    </row>
    <row r="128" spans="1:18" s="35" customFormat="1" ht="60.75">
      <c r="A128" s="96">
        <v>101</v>
      </c>
      <c r="B128" s="24" t="s">
        <v>218</v>
      </c>
      <c r="C128" s="24" t="s">
        <v>218</v>
      </c>
      <c r="D128" s="29" t="s">
        <v>409</v>
      </c>
      <c r="E128" s="29" t="s">
        <v>213</v>
      </c>
      <c r="F128" s="5">
        <v>796</v>
      </c>
      <c r="G128" s="9" t="s">
        <v>73</v>
      </c>
      <c r="H128" s="23" t="s">
        <v>170</v>
      </c>
      <c r="I128" s="24">
        <v>71136000000</v>
      </c>
      <c r="J128" s="9" t="s">
        <v>248</v>
      </c>
      <c r="K128" s="49">
        <v>13300000</v>
      </c>
      <c r="L128" s="22" t="s">
        <v>74</v>
      </c>
      <c r="M128" s="22" t="s">
        <v>61</v>
      </c>
      <c r="N128" s="5" t="s">
        <v>116</v>
      </c>
      <c r="O128" s="24" t="s">
        <v>64</v>
      </c>
      <c r="P128" s="5" t="s">
        <v>64</v>
      </c>
      <c r="Q128" s="5" t="s">
        <v>64</v>
      </c>
      <c r="R128" s="57" t="s">
        <v>215</v>
      </c>
    </row>
    <row r="129" spans="1:18" s="35" customFormat="1" ht="60.75">
      <c r="A129" s="96">
        <v>102</v>
      </c>
      <c r="B129" s="24" t="s">
        <v>218</v>
      </c>
      <c r="C129" s="24" t="s">
        <v>218</v>
      </c>
      <c r="D129" s="29" t="s">
        <v>410</v>
      </c>
      <c r="E129" s="29" t="s">
        <v>213</v>
      </c>
      <c r="F129" s="5">
        <v>796</v>
      </c>
      <c r="G129" s="9" t="s">
        <v>73</v>
      </c>
      <c r="H129" s="23" t="s">
        <v>170</v>
      </c>
      <c r="I129" s="24">
        <v>71136000000</v>
      </c>
      <c r="J129" s="9" t="s">
        <v>248</v>
      </c>
      <c r="K129" s="49">
        <v>5650000</v>
      </c>
      <c r="L129" s="22" t="s">
        <v>74</v>
      </c>
      <c r="M129" s="22" t="s">
        <v>61</v>
      </c>
      <c r="N129" s="5" t="s">
        <v>116</v>
      </c>
      <c r="O129" s="24" t="s">
        <v>64</v>
      </c>
      <c r="P129" s="5" t="s">
        <v>64</v>
      </c>
      <c r="Q129" s="5" t="s">
        <v>64</v>
      </c>
      <c r="R129" s="57" t="s">
        <v>215</v>
      </c>
    </row>
    <row r="130" spans="1:18" s="35" customFormat="1" ht="81">
      <c r="A130" s="96">
        <v>103</v>
      </c>
      <c r="B130" s="24" t="s">
        <v>140</v>
      </c>
      <c r="C130" s="24" t="s">
        <v>140</v>
      </c>
      <c r="D130" s="29" t="s">
        <v>219</v>
      </c>
      <c r="E130" s="29" t="s">
        <v>213</v>
      </c>
      <c r="F130" s="5">
        <v>796</v>
      </c>
      <c r="G130" s="9" t="s">
        <v>73</v>
      </c>
      <c r="H130" s="23" t="s">
        <v>170</v>
      </c>
      <c r="I130" s="5">
        <v>71136000000</v>
      </c>
      <c r="J130" s="9" t="s">
        <v>248</v>
      </c>
      <c r="K130" s="52">
        <v>1500000</v>
      </c>
      <c r="L130" s="22" t="s">
        <v>74</v>
      </c>
      <c r="M130" s="22" t="s">
        <v>61</v>
      </c>
      <c r="N130" s="5" t="s">
        <v>116</v>
      </c>
      <c r="O130" s="24" t="s">
        <v>64</v>
      </c>
      <c r="P130" s="5" t="s">
        <v>64</v>
      </c>
      <c r="Q130" s="5" t="s">
        <v>64</v>
      </c>
      <c r="R130" s="57" t="s">
        <v>215</v>
      </c>
    </row>
    <row r="131" spans="1:18" s="35" customFormat="1" ht="60.75">
      <c r="A131" s="96">
        <v>104</v>
      </c>
      <c r="B131" s="24" t="s">
        <v>218</v>
      </c>
      <c r="C131" s="24" t="s">
        <v>218</v>
      </c>
      <c r="D131" s="29" t="s">
        <v>411</v>
      </c>
      <c r="E131" s="29" t="s">
        <v>213</v>
      </c>
      <c r="F131" s="5">
        <v>796</v>
      </c>
      <c r="G131" s="9" t="s">
        <v>73</v>
      </c>
      <c r="H131" s="23" t="s">
        <v>170</v>
      </c>
      <c r="I131" s="24">
        <v>71136000000</v>
      </c>
      <c r="J131" s="9" t="s">
        <v>248</v>
      </c>
      <c r="K131" s="49">
        <f>3000000+1500000</f>
        <v>4500000</v>
      </c>
      <c r="L131" s="22" t="s">
        <v>74</v>
      </c>
      <c r="M131" s="22" t="s">
        <v>61</v>
      </c>
      <c r="N131" s="5" t="s">
        <v>116</v>
      </c>
      <c r="O131" s="24" t="s">
        <v>64</v>
      </c>
      <c r="P131" s="5" t="s">
        <v>64</v>
      </c>
      <c r="Q131" s="5" t="s">
        <v>64</v>
      </c>
      <c r="R131" s="57" t="s">
        <v>215</v>
      </c>
    </row>
    <row r="132" spans="1:18" s="35" customFormat="1" ht="60.75">
      <c r="A132" s="96">
        <v>105</v>
      </c>
      <c r="B132" s="26" t="s">
        <v>159</v>
      </c>
      <c r="C132" s="39" t="s">
        <v>159</v>
      </c>
      <c r="D132" s="29" t="s">
        <v>412</v>
      </c>
      <c r="E132" s="29" t="s">
        <v>213</v>
      </c>
      <c r="F132" s="5">
        <v>796</v>
      </c>
      <c r="G132" s="9" t="s">
        <v>73</v>
      </c>
      <c r="H132" s="23" t="s">
        <v>170</v>
      </c>
      <c r="I132" s="24">
        <v>71136000000</v>
      </c>
      <c r="J132" s="9" t="s">
        <v>248</v>
      </c>
      <c r="K132" s="49">
        <v>1150000</v>
      </c>
      <c r="L132" s="22" t="s">
        <v>74</v>
      </c>
      <c r="M132" s="22" t="s">
        <v>61</v>
      </c>
      <c r="N132" s="5" t="s">
        <v>116</v>
      </c>
      <c r="O132" s="24" t="s">
        <v>64</v>
      </c>
      <c r="P132" s="5" t="s">
        <v>64</v>
      </c>
      <c r="Q132" s="5" t="s">
        <v>64</v>
      </c>
      <c r="R132" s="57" t="s">
        <v>215</v>
      </c>
    </row>
    <row r="133" spans="1:18" s="35" customFormat="1" ht="60.75">
      <c r="A133" s="96">
        <v>106</v>
      </c>
      <c r="B133" s="26" t="s">
        <v>159</v>
      </c>
      <c r="C133" s="39" t="s">
        <v>159</v>
      </c>
      <c r="D133" s="29" t="s">
        <v>413</v>
      </c>
      <c r="E133" s="29" t="s">
        <v>213</v>
      </c>
      <c r="F133" s="5">
        <v>796</v>
      </c>
      <c r="G133" s="9" t="s">
        <v>73</v>
      </c>
      <c r="H133" s="23" t="s">
        <v>170</v>
      </c>
      <c r="I133" s="24">
        <v>71136000000</v>
      </c>
      <c r="J133" s="9" t="s">
        <v>248</v>
      </c>
      <c r="K133" s="49">
        <f>1050000+2000000+610000</f>
        <v>3660000</v>
      </c>
      <c r="L133" s="22" t="s">
        <v>74</v>
      </c>
      <c r="M133" s="22" t="s">
        <v>61</v>
      </c>
      <c r="N133" s="5" t="s">
        <v>116</v>
      </c>
      <c r="O133" s="24" t="s">
        <v>64</v>
      </c>
      <c r="P133" s="5" t="s">
        <v>64</v>
      </c>
      <c r="Q133" s="5" t="s">
        <v>64</v>
      </c>
      <c r="R133" s="57" t="s">
        <v>215</v>
      </c>
    </row>
    <row r="134" spans="1:18" s="35" customFormat="1" ht="60.75">
      <c r="A134" s="96">
        <v>107</v>
      </c>
      <c r="B134" s="26" t="s">
        <v>159</v>
      </c>
      <c r="C134" s="39" t="s">
        <v>159</v>
      </c>
      <c r="D134" s="29" t="s">
        <v>414</v>
      </c>
      <c r="E134" s="29" t="s">
        <v>213</v>
      </c>
      <c r="F134" s="5">
        <v>796</v>
      </c>
      <c r="G134" s="9" t="s">
        <v>73</v>
      </c>
      <c r="H134" s="23" t="s">
        <v>170</v>
      </c>
      <c r="I134" s="24">
        <v>71136000000</v>
      </c>
      <c r="J134" s="9" t="s">
        <v>248</v>
      </c>
      <c r="K134" s="49">
        <v>4400000</v>
      </c>
      <c r="L134" s="22" t="s">
        <v>74</v>
      </c>
      <c r="M134" s="22" t="s">
        <v>61</v>
      </c>
      <c r="N134" s="5" t="s">
        <v>116</v>
      </c>
      <c r="O134" s="24" t="s">
        <v>64</v>
      </c>
      <c r="P134" s="5" t="s">
        <v>64</v>
      </c>
      <c r="Q134" s="5" t="s">
        <v>64</v>
      </c>
      <c r="R134" s="57" t="s">
        <v>215</v>
      </c>
    </row>
    <row r="135" spans="1:18" s="35" customFormat="1" ht="60.75">
      <c r="A135" s="96">
        <v>108</v>
      </c>
      <c r="B135" s="26" t="s">
        <v>159</v>
      </c>
      <c r="C135" s="39" t="s">
        <v>159</v>
      </c>
      <c r="D135" s="29" t="s">
        <v>415</v>
      </c>
      <c r="E135" s="29" t="s">
        <v>213</v>
      </c>
      <c r="F135" s="5">
        <v>796</v>
      </c>
      <c r="G135" s="9" t="s">
        <v>73</v>
      </c>
      <c r="H135" s="23" t="s">
        <v>170</v>
      </c>
      <c r="I135" s="24">
        <v>71136000000</v>
      </c>
      <c r="J135" s="9" t="s">
        <v>248</v>
      </c>
      <c r="K135" s="49">
        <v>300000</v>
      </c>
      <c r="L135" s="22" t="s">
        <v>74</v>
      </c>
      <c r="M135" s="22" t="s">
        <v>61</v>
      </c>
      <c r="N135" s="5" t="s">
        <v>116</v>
      </c>
      <c r="O135" s="24" t="s">
        <v>64</v>
      </c>
      <c r="P135" s="5" t="s">
        <v>64</v>
      </c>
      <c r="Q135" s="5" t="s">
        <v>64</v>
      </c>
      <c r="R135" s="57" t="s">
        <v>215</v>
      </c>
    </row>
    <row r="136" spans="1:18" s="35" customFormat="1" ht="60.75">
      <c r="A136" s="96">
        <v>109</v>
      </c>
      <c r="B136" s="26" t="s">
        <v>159</v>
      </c>
      <c r="C136" s="39" t="s">
        <v>159</v>
      </c>
      <c r="D136" s="29" t="s">
        <v>416</v>
      </c>
      <c r="E136" s="29" t="s">
        <v>213</v>
      </c>
      <c r="F136" s="5">
        <v>796</v>
      </c>
      <c r="G136" s="9" t="s">
        <v>73</v>
      </c>
      <c r="H136" s="23" t="s">
        <v>170</v>
      </c>
      <c r="I136" s="24">
        <v>71136000000</v>
      </c>
      <c r="J136" s="9" t="s">
        <v>248</v>
      </c>
      <c r="K136" s="49">
        <v>1700000</v>
      </c>
      <c r="L136" s="22" t="s">
        <v>74</v>
      </c>
      <c r="M136" s="22" t="s">
        <v>61</v>
      </c>
      <c r="N136" s="5" t="s">
        <v>116</v>
      </c>
      <c r="O136" s="24" t="s">
        <v>64</v>
      </c>
      <c r="P136" s="5" t="s">
        <v>64</v>
      </c>
      <c r="Q136" s="5" t="s">
        <v>64</v>
      </c>
      <c r="R136" s="57" t="s">
        <v>215</v>
      </c>
    </row>
    <row r="137" spans="1:18" s="35" customFormat="1" ht="60.75">
      <c r="A137" s="96">
        <v>110</v>
      </c>
      <c r="B137" s="26" t="s">
        <v>159</v>
      </c>
      <c r="C137" s="39" t="s">
        <v>159</v>
      </c>
      <c r="D137" s="29" t="s">
        <v>417</v>
      </c>
      <c r="E137" s="29" t="s">
        <v>213</v>
      </c>
      <c r="F137" s="24">
        <v>166</v>
      </c>
      <c r="G137" s="24" t="s">
        <v>173</v>
      </c>
      <c r="H137" s="23" t="s">
        <v>170</v>
      </c>
      <c r="I137" s="24">
        <v>71136000000</v>
      </c>
      <c r="J137" s="9" t="s">
        <v>248</v>
      </c>
      <c r="K137" s="49">
        <f>8300000</f>
        <v>8300000</v>
      </c>
      <c r="L137" s="22" t="s">
        <v>74</v>
      </c>
      <c r="M137" s="22" t="s">
        <v>61</v>
      </c>
      <c r="N137" s="5" t="s">
        <v>116</v>
      </c>
      <c r="O137" s="24" t="s">
        <v>64</v>
      </c>
      <c r="P137" s="5" t="s">
        <v>64</v>
      </c>
      <c r="Q137" s="5" t="s">
        <v>64</v>
      </c>
      <c r="R137" s="57" t="s">
        <v>215</v>
      </c>
    </row>
    <row r="138" spans="1:18" s="35" customFormat="1" ht="60.75">
      <c r="A138" s="96">
        <v>111</v>
      </c>
      <c r="B138" s="26" t="s">
        <v>121</v>
      </c>
      <c r="C138" s="39" t="s">
        <v>106</v>
      </c>
      <c r="D138" s="29" t="s">
        <v>220</v>
      </c>
      <c r="E138" s="29" t="s">
        <v>213</v>
      </c>
      <c r="F138" s="5">
        <v>796</v>
      </c>
      <c r="G138" s="9" t="s">
        <v>73</v>
      </c>
      <c r="H138" s="24">
        <v>1</v>
      </c>
      <c r="I138" s="24">
        <v>71136000000</v>
      </c>
      <c r="J138" s="9" t="s">
        <v>248</v>
      </c>
      <c r="K138" s="49">
        <v>208000</v>
      </c>
      <c r="L138" s="22" t="s">
        <v>74</v>
      </c>
      <c r="M138" s="22" t="s">
        <v>61</v>
      </c>
      <c r="N138" s="5" t="s">
        <v>116</v>
      </c>
      <c r="O138" s="24" t="s">
        <v>64</v>
      </c>
      <c r="P138" s="5" t="s">
        <v>64</v>
      </c>
      <c r="Q138" s="5" t="s">
        <v>64</v>
      </c>
      <c r="R138" s="57" t="s">
        <v>215</v>
      </c>
    </row>
    <row r="139" spans="1:18" s="35" customFormat="1" ht="101.25">
      <c r="A139" s="96">
        <v>112</v>
      </c>
      <c r="B139" s="24" t="s">
        <v>140</v>
      </c>
      <c r="C139" s="24" t="s">
        <v>141</v>
      </c>
      <c r="D139" s="29" t="s">
        <v>221</v>
      </c>
      <c r="E139" s="29" t="s">
        <v>213</v>
      </c>
      <c r="F139" s="5">
        <v>796</v>
      </c>
      <c r="G139" s="9" t="s">
        <v>73</v>
      </c>
      <c r="H139" s="23" t="s">
        <v>170</v>
      </c>
      <c r="I139" s="5">
        <v>71136000000</v>
      </c>
      <c r="J139" s="9" t="s">
        <v>248</v>
      </c>
      <c r="K139" s="52">
        <f>2000000</f>
        <v>2000000</v>
      </c>
      <c r="L139" s="22" t="s">
        <v>74</v>
      </c>
      <c r="M139" s="22" t="s">
        <v>61</v>
      </c>
      <c r="N139" s="5" t="s">
        <v>116</v>
      </c>
      <c r="O139" s="24" t="s">
        <v>64</v>
      </c>
      <c r="P139" s="5" t="s">
        <v>64</v>
      </c>
      <c r="Q139" s="5" t="s">
        <v>64</v>
      </c>
      <c r="R139" s="57" t="s">
        <v>215</v>
      </c>
    </row>
    <row r="140" spans="1:18" ht="182.25">
      <c r="A140" s="235">
        <v>113</v>
      </c>
      <c r="B140" s="236" t="s">
        <v>109</v>
      </c>
      <c r="C140" s="236" t="s">
        <v>110</v>
      </c>
      <c r="D140" s="237" t="s">
        <v>111</v>
      </c>
      <c r="E140" s="237" t="s">
        <v>112</v>
      </c>
      <c r="F140" s="236">
        <v>168</v>
      </c>
      <c r="G140" s="236" t="s">
        <v>85</v>
      </c>
      <c r="H140" s="238" t="s">
        <v>113</v>
      </c>
      <c r="I140" s="236" t="s">
        <v>114</v>
      </c>
      <c r="J140" s="236" t="s">
        <v>115</v>
      </c>
      <c r="K140" s="239">
        <v>82926720</v>
      </c>
      <c r="L140" s="240" t="s">
        <v>74</v>
      </c>
      <c r="M140" s="240" t="s">
        <v>61</v>
      </c>
      <c r="N140" s="236" t="s">
        <v>116</v>
      </c>
      <c r="O140" s="236" t="s">
        <v>64</v>
      </c>
      <c r="P140" s="236" t="s">
        <v>64</v>
      </c>
      <c r="Q140" s="236" t="s">
        <v>64</v>
      </c>
      <c r="R140" s="58" t="s">
        <v>198</v>
      </c>
    </row>
    <row r="141" spans="1:18" ht="101.25">
      <c r="A141" s="96">
        <v>114</v>
      </c>
      <c r="B141" s="5" t="s">
        <v>82</v>
      </c>
      <c r="C141" s="5" t="s">
        <v>83</v>
      </c>
      <c r="D141" s="6" t="s">
        <v>408</v>
      </c>
      <c r="E141" s="3" t="s">
        <v>84</v>
      </c>
      <c r="F141" s="5">
        <v>168</v>
      </c>
      <c r="G141" s="5" t="s">
        <v>85</v>
      </c>
      <c r="H141" s="5">
        <v>345</v>
      </c>
      <c r="I141" s="5">
        <v>71136000000</v>
      </c>
      <c r="J141" s="9" t="s">
        <v>248</v>
      </c>
      <c r="K141" s="50">
        <v>538000</v>
      </c>
      <c r="L141" s="22" t="s">
        <v>74</v>
      </c>
      <c r="M141" s="5" t="s">
        <v>75</v>
      </c>
      <c r="N141" s="5" t="s">
        <v>63</v>
      </c>
      <c r="O141" s="5" t="s">
        <v>64</v>
      </c>
      <c r="P141" s="5" t="s">
        <v>64</v>
      </c>
      <c r="Q141" s="5" t="s">
        <v>64</v>
      </c>
      <c r="R141" s="57" t="s">
        <v>131</v>
      </c>
    </row>
    <row r="142" spans="1:18" ht="60.75">
      <c r="A142" s="96">
        <v>115</v>
      </c>
      <c r="B142" s="5" t="s">
        <v>69</v>
      </c>
      <c r="C142" s="5" t="s">
        <v>70</v>
      </c>
      <c r="D142" s="99" t="s">
        <v>71</v>
      </c>
      <c r="E142" s="3" t="s">
        <v>72</v>
      </c>
      <c r="F142" s="5">
        <v>796</v>
      </c>
      <c r="G142" s="9" t="s">
        <v>73</v>
      </c>
      <c r="H142" s="5">
        <v>1</v>
      </c>
      <c r="I142" s="5">
        <v>71136000000</v>
      </c>
      <c r="J142" s="9" t="s">
        <v>248</v>
      </c>
      <c r="K142" s="50">
        <v>160000</v>
      </c>
      <c r="L142" s="22" t="s">
        <v>74</v>
      </c>
      <c r="M142" s="5" t="s">
        <v>75</v>
      </c>
      <c r="N142" s="5" t="s">
        <v>63</v>
      </c>
      <c r="O142" s="5" t="s">
        <v>64</v>
      </c>
      <c r="P142" s="5" t="s">
        <v>64</v>
      </c>
      <c r="Q142" s="5" t="s">
        <v>64</v>
      </c>
      <c r="R142" s="57" t="s">
        <v>130</v>
      </c>
    </row>
    <row r="143" spans="1:18" ht="94.5">
      <c r="A143" s="96">
        <v>116</v>
      </c>
      <c r="B143" s="5" t="s">
        <v>132</v>
      </c>
      <c r="C143" s="5" t="s">
        <v>133</v>
      </c>
      <c r="D143" s="6" t="s">
        <v>134</v>
      </c>
      <c r="E143" s="6" t="s">
        <v>135</v>
      </c>
      <c r="F143" s="5">
        <v>168</v>
      </c>
      <c r="G143" s="5" t="s">
        <v>85</v>
      </c>
      <c r="H143" s="23" t="s">
        <v>136</v>
      </c>
      <c r="I143" s="5" t="s">
        <v>128</v>
      </c>
      <c r="J143" s="5" t="s">
        <v>390</v>
      </c>
      <c r="K143" s="50">
        <v>41757000</v>
      </c>
      <c r="L143" s="22" t="s">
        <v>74</v>
      </c>
      <c r="M143" s="22" t="s">
        <v>61</v>
      </c>
      <c r="N143" s="5" t="s">
        <v>116</v>
      </c>
      <c r="O143" s="5" t="s">
        <v>64</v>
      </c>
      <c r="P143" s="5" t="s">
        <v>64</v>
      </c>
      <c r="Q143" s="5" t="s">
        <v>64</v>
      </c>
      <c r="R143" s="58" t="s">
        <v>198</v>
      </c>
    </row>
    <row r="144" spans="1:18" ht="81">
      <c r="A144" s="96">
        <v>117</v>
      </c>
      <c r="B144" s="5" t="s">
        <v>137</v>
      </c>
      <c r="C144" s="5" t="s">
        <v>138</v>
      </c>
      <c r="D144" s="3" t="s">
        <v>139</v>
      </c>
      <c r="E144" s="3" t="s">
        <v>234</v>
      </c>
      <c r="F144" s="5">
        <v>366</v>
      </c>
      <c r="G144" s="5" t="s">
        <v>60</v>
      </c>
      <c r="H144" s="5">
        <v>1</v>
      </c>
      <c r="I144" s="5">
        <v>71136000000</v>
      </c>
      <c r="J144" s="9" t="s">
        <v>248</v>
      </c>
      <c r="K144" s="50">
        <v>144000</v>
      </c>
      <c r="L144" s="22" t="s">
        <v>74</v>
      </c>
      <c r="M144" s="22" t="s">
        <v>61</v>
      </c>
      <c r="N144" s="5" t="s">
        <v>116</v>
      </c>
      <c r="O144" s="5" t="s">
        <v>64</v>
      </c>
      <c r="P144" s="5" t="s">
        <v>64</v>
      </c>
      <c r="Q144" s="5" t="s">
        <v>64</v>
      </c>
      <c r="R144" s="58" t="s">
        <v>198</v>
      </c>
    </row>
    <row r="145" spans="1:18" ht="182.25">
      <c r="A145" s="96">
        <v>118</v>
      </c>
      <c r="B145" s="9" t="s">
        <v>69</v>
      </c>
      <c r="C145" s="34" t="s">
        <v>209</v>
      </c>
      <c r="D145" s="91" t="s">
        <v>235</v>
      </c>
      <c r="E145" s="91" t="s">
        <v>203</v>
      </c>
      <c r="F145" s="105" t="s">
        <v>204</v>
      </c>
      <c r="G145" s="5" t="s">
        <v>60</v>
      </c>
      <c r="H145" s="9">
        <v>1</v>
      </c>
      <c r="I145" s="34">
        <v>71136000000</v>
      </c>
      <c r="J145" s="9" t="s">
        <v>248</v>
      </c>
      <c r="K145" s="56">
        <v>511200</v>
      </c>
      <c r="L145" s="22" t="s">
        <v>74</v>
      </c>
      <c r="M145" s="22" t="s">
        <v>61</v>
      </c>
      <c r="N145" s="34" t="s">
        <v>63</v>
      </c>
      <c r="O145" s="5" t="s">
        <v>64</v>
      </c>
      <c r="P145" s="5" t="s">
        <v>64</v>
      </c>
      <c r="Q145" s="5" t="s">
        <v>64</v>
      </c>
      <c r="R145" s="58" t="s">
        <v>202</v>
      </c>
    </row>
    <row r="146" spans="1:18" ht="81">
      <c r="A146" s="96">
        <v>119</v>
      </c>
      <c r="B146" s="34" t="s">
        <v>208</v>
      </c>
      <c r="C146" s="34" t="s">
        <v>207</v>
      </c>
      <c r="D146" s="91" t="s">
        <v>206</v>
      </c>
      <c r="E146" s="91" t="s">
        <v>205</v>
      </c>
      <c r="F146" s="34">
        <v>366</v>
      </c>
      <c r="G146" s="5" t="s">
        <v>60</v>
      </c>
      <c r="H146" s="34">
        <v>1</v>
      </c>
      <c r="I146" s="34">
        <v>71136000000</v>
      </c>
      <c r="J146" s="9" t="s">
        <v>248</v>
      </c>
      <c r="K146" s="56">
        <v>239400</v>
      </c>
      <c r="L146" s="22" t="s">
        <v>74</v>
      </c>
      <c r="M146" s="22" t="s">
        <v>61</v>
      </c>
      <c r="N146" s="34" t="s">
        <v>63</v>
      </c>
      <c r="O146" s="5" t="s">
        <v>64</v>
      </c>
      <c r="P146" s="5" t="s">
        <v>64</v>
      </c>
      <c r="Q146" s="5" t="s">
        <v>64</v>
      </c>
      <c r="R146" s="58" t="s">
        <v>202</v>
      </c>
    </row>
    <row r="147" spans="1:18" ht="60.75">
      <c r="A147" s="96">
        <v>120</v>
      </c>
      <c r="B147" s="106" t="s">
        <v>156</v>
      </c>
      <c r="C147" s="118" t="s">
        <v>199</v>
      </c>
      <c r="D147" s="107" t="s">
        <v>200</v>
      </c>
      <c r="E147" s="107" t="s">
        <v>201</v>
      </c>
      <c r="F147" s="34">
        <v>366</v>
      </c>
      <c r="G147" s="5" t="s">
        <v>60</v>
      </c>
      <c r="H147" s="34">
        <v>1</v>
      </c>
      <c r="I147" s="34">
        <v>71136000000</v>
      </c>
      <c r="J147" s="9" t="s">
        <v>248</v>
      </c>
      <c r="K147" s="56">
        <v>110000</v>
      </c>
      <c r="L147" s="22" t="s">
        <v>74</v>
      </c>
      <c r="M147" s="22" t="s">
        <v>104</v>
      </c>
      <c r="N147" s="34" t="s">
        <v>63</v>
      </c>
      <c r="O147" s="5" t="s">
        <v>64</v>
      </c>
      <c r="P147" s="5" t="s">
        <v>64</v>
      </c>
      <c r="Q147" s="5" t="s">
        <v>64</v>
      </c>
      <c r="R147" s="58" t="s">
        <v>202</v>
      </c>
    </row>
    <row r="148" spans="1:18" ht="60.75">
      <c r="A148" s="96">
        <v>121</v>
      </c>
      <c r="B148" s="34" t="s">
        <v>86</v>
      </c>
      <c r="C148" s="34" t="s">
        <v>255</v>
      </c>
      <c r="D148" s="41" t="s">
        <v>406</v>
      </c>
      <c r="E148" s="29" t="s">
        <v>256</v>
      </c>
      <c r="F148" s="24">
        <v>879</v>
      </c>
      <c r="G148" s="24" t="s">
        <v>182</v>
      </c>
      <c r="H148" s="24">
        <v>1</v>
      </c>
      <c r="I148" s="34">
        <v>71178000000</v>
      </c>
      <c r="J148" s="123" t="s">
        <v>606</v>
      </c>
      <c r="K148" s="51">
        <v>1000000</v>
      </c>
      <c r="L148" s="30" t="s">
        <v>94</v>
      </c>
      <c r="M148" s="22" t="s">
        <v>61</v>
      </c>
      <c r="N148" s="24" t="s">
        <v>116</v>
      </c>
      <c r="O148" s="24" t="s">
        <v>64</v>
      </c>
      <c r="P148" s="5" t="s">
        <v>64</v>
      </c>
      <c r="Q148" s="5" t="s">
        <v>64</v>
      </c>
      <c r="R148" s="58" t="s">
        <v>254</v>
      </c>
    </row>
    <row r="149" spans="1:18" ht="141.75">
      <c r="A149" s="96">
        <v>122</v>
      </c>
      <c r="B149" s="34" t="s">
        <v>86</v>
      </c>
      <c r="C149" s="34" t="s">
        <v>255</v>
      </c>
      <c r="D149" s="41" t="s">
        <v>407</v>
      </c>
      <c r="E149" s="29" t="s">
        <v>256</v>
      </c>
      <c r="F149" s="24">
        <v>879</v>
      </c>
      <c r="G149" s="24" t="s">
        <v>182</v>
      </c>
      <c r="H149" s="24">
        <v>1</v>
      </c>
      <c r="I149" s="5">
        <v>10215572000</v>
      </c>
      <c r="J149" s="5" t="s">
        <v>430</v>
      </c>
      <c r="K149" s="55">
        <v>7084000</v>
      </c>
      <c r="L149" s="30" t="s">
        <v>94</v>
      </c>
      <c r="M149" s="22" t="s">
        <v>61</v>
      </c>
      <c r="N149" s="24" t="s">
        <v>116</v>
      </c>
      <c r="O149" s="24" t="s">
        <v>64</v>
      </c>
      <c r="P149" s="5" t="s">
        <v>64</v>
      </c>
      <c r="Q149" s="5" t="s">
        <v>64</v>
      </c>
      <c r="R149" s="58" t="s">
        <v>254</v>
      </c>
    </row>
    <row r="150" spans="1:18" ht="81">
      <c r="A150" s="96">
        <v>123</v>
      </c>
      <c r="B150" s="34" t="s">
        <v>86</v>
      </c>
      <c r="C150" s="34" t="s">
        <v>255</v>
      </c>
      <c r="D150" s="41" t="s">
        <v>405</v>
      </c>
      <c r="E150" s="29" t="s">
        <v>257</v>
      </c>
      <c r="F150" s="24">
        <v>879</v>
      </c>
      <c r="G150" s="24" t="s">
        <v>182</v>
      </c>
      <c r="H150" s="24">
        <v>1</v>
      </c>
      <c r="I150" s="34">
        <v>71112000000</v>
      </c>
      <c r="J150" s="34" t="s">
        <v>399</v>
      </c>
      <c r="K150" s="51">
        <v>1000000</v>
      </c>
      <c r="L150" s="30" t="s">
        <v>94</v>
      </c>
      <c r="M150" s="22" t="s">
        <v>61</v>
      </c>
      <c r="N150" s="24" t="s">
        <v>116</v>
      </c>
      <c r="O150" s="24" t="s">
        <v>64</v>
      </c>
      <c r="P150" s="5" t="s">
        <v>64</v>
      </c>
      <c r="Q150" s="5" t="s">
        <v>64</v>
      </c>
      <c r="R150" s="58" t="s">
        <v>254</v>
      </c>
    </row>
    <row r="151" spans="1:18" ht="60.75">
      <c r="A151" s="96">
        <v>124</v>
      </c>
      <c r="B151" s="34" t="s">
        <v>86</v>
      </c>
      <c r="C151" s="34" t="s">
        <v>255</v>
      </c>
      <c r="D151" s="41" t="s">
        <v>404</v>
      </c>
      <c r="E151" s="29" t="s">
        <v>257</v>
      </c>
      <c r="F151" s="24">
        <v>879</v>
      </c>
      <c r="G151" s="24" t="s">
        <v>182</v>
      </c>
      <c r="H151" s="24">
        <v>1</v>
      </c>
      <c r="I151" s="5">
        <v>71112654000</v>
      </c>
      <c r="J151" s="5" t="s">
        <v>258</v>
      </c>
      <c r="K151" s="51">
        <v>1000000</v>
      </c>
      <c r="L151" s="30" t="s">
        <v>94</v>
      </c>
      <c r="M151" s="22" t="s">
        <v>61</v>
      </c>
      <c r="N151" s="24" t="s">
        <v>116</v>
      </c>
      <c r="O151" s="24" t="s">
        <v>64</v>
      </c>
      <c r="P151" s="5" t="s">
        <v>64</v>
      </c>
      <c r="Q151" s="5" t="s">
        <v>64</v>
      </c>
      <c r="R151" s="58" t="s">
        <v>254</v>
      </c>
    </row>
    <row r="152" spans="1:18" ht="60.75">
      <c r="A152" s="96">
        <v>125</v>
      </c>
      <c r="B152" s="34" t="s">
        <v>86</v>
      </c>
      <c r="C152" s="34" t="s">
        <v>255</v>
      </c>
      <c r="D152" s="42" t="s">
        <v>259</v>
      </c>
      <c r="E152" s="28" t="s">
        <v>260</v>
      </c>
      <c r="F152" s="24">
        <v>879</v>
      </c>
      <c r="G152" s="24" t="s">
        <v>182</v>
      </c>
      <c r="H152" s="24">
        <v>1</v>
      </c>
      <c r="I152" s="24">
        <v>71136000000</v>
      </c>
      <c r="J152" s="9" t="s">
        <v>248</v>
      </c>
      <c r="K152" s="51">
        <v>600000</v>
      </c>
      <c r="L152" s="30" t="s">
        <v>104</v>
      </c>
      <c r="M152" s="22" t="s">
        <v>61</v>
      </c>
      <c r="N152" s="24" t="s">
        <v>116</v>
      </c>
      <c r="O152" s="24" t="s">
        <v>64</v>
      </c>
      <c r="P152" s="5" t="s">
        <v>64</v>
      </c>
      <c r="Q152" s="5" t="s">
        <v>64</v>
      </c>
      <c r="R152" s="58" t="s">
        <v>254</v>
      </c>
    </row>
    <row r="153" spans="1:18" ht="121.5">
      <c r="A153" s="96">
        <v>126</v>
      </c>
      <c r="B153" s="34" t="s">
        <v>86</v>
      </c>
      <c r="C153" s="34" t="s">
        <v>255</v>
      </c>
      <c r="D153" s="28" t="s">
        <v>261</v>
      </c>
      <c r="E153" s="28" t="s">
        <v>260</v>
      </c>
      <c r="F153" s="24">
        <v>879</v>
      </c>
      <c r="G153" s="24" t="s">
        <v>182</v>
      </c>
      <c r="H153" s="24">
        <v>1</v>
      </c>
      <c r="I153" s="34">
        <v>71178000000</v>
      </c>
      <c r="J153" s="123" t="s">
        <v>606</v>
      </c>
      <c r="K153" s="51">
        <v>700000</v>
      </c>
      <c r="L153" s="30" t="s">
        <v>104</v>
      </c>
      <c r="M153" s="22" t="s">
        <v>61</v>
      </c>
      <c r="N153" s="24" t="s">
        <v>116</v>
      </c>
      <c r="O153" s="24" t="s">
        <v>64</v>
      </c>
      <c r="P153" s="5" t="s">
        <v>64</v>
      </c>
      <c r="Q153" s="5" t="s">
        <v>64</v>
      </c>
      <c r="R153" s="58" t="s">
        <v>254</v>
      </c>
    </row>
    <row r="154" spans="1:18" ht="60.75">
      <c r="A154" s="96">
        <v>127</v>
      </c>
      <c r="B154" s="5" t="s">
        <v>100</v>
      </c>
      <c r="C154" s="34" t="s">
        <v>326</v>
      </c>
      <c r="D154" s="6" t="s">
        <v>327</v>
      </c>
      <c r="E154" s="6" t="s">
        <v>328</v>
      </c>
      <c r="F154" s="5">
        <v>796</v>
      </c>
      <c r="G154" s="9" t="s">
        <v>73</v>
      </c>
      <c r="H154" s="5">
        <v>2000</v>
      </c>
      <c r="I154" s="5">
        <v>71136000000</v>
      </c>
      <c r="J154" s="9" t="s">
        <v>248</v>
      </c>
      <c r="K154" s="50">
        <v>141666.67</v>
      </c>
      <c r="L154" s="30" t="s">
        <v>104</v>
      </c>
      <c r="M154" s="45" t="s">
        <v>285</v>
      </c>
      <c r="N154" s="5" t="s">
        <v>116</v>
      </c>
      <c r="O154" s="5" t="s">
        <v>64</v>
      </c>
      <c r="P154" s="5" t="s">
        <v>64</v>
      </c>
      <c r="Q154" s="5" t="s">
        <v>68</v>
      </c>
      <c r="R154" s="58" t="s">
        <v>324</v>
      </c>
    </row>
    <row r="155" spans="1:18" ht="60.75">
      <c r="A155" s="96">
        <v>128</v>
      </c>
      <c r="B155" s="5" t="s">
        <v>140</v>
      </c>
      <c r="C155" s="5" t="s">
        <v>329</v>
      </c>
      <c r="D155" s="6" t="s">
        <v>330</v>
      </c>
      <c r="E155" s="6" t="s">
        <v>321</v>
      </c>
      <c r="F155" s="5">
        <v>796</v>
      </c>
      <c r="G155" s="9" t="s">
        <v>73</v>
      </c>
      <c r="H155" s="5">
        <v>2000</v>
      </c>
      <c r="I155" s="5">
        <v>71136000000</v>
      </c>
      <c r="J155" s="9" t="s">
        <v>248</v>
      </c>
      <c r="K155" s="50">
        <v>153000</v>
      </c>
      <c r="L155" s="20" t="s">
        <v>104</v>
      </c>
      <c r="M155" s="45" t="s">
        <v>285</v>
      </c>
      <c r="N155" s="5" t="s">
        <v>116</v>
      </c>
      <c r="O155" s="5" t="s">
        <v>64</v>
      </c>
      <c r="P155" s="5" t="s">
        <v>64</v>
      </c>
      <c r="Q155" s="5" t="s">
        <v>68</v>
      </c>
      <c r="R155" s="58" t="s">
        <v>324</v>
      </c>
    </row>
    <row r="156" spans="1:18" ht="141.75">
      <c r="A156" s="96">
        <v>129</v>
      </c>
      <c r="B156" s="34" t="s">
        <v>86</v>
      </c>
      <c r="C156" s="34" t="s">
        <v>255</v>
      </c>
      <c r="D156" s="41" t="s">
        <v>262</v>
      </c>
      <c r="E156" s="28" t="s">
        <v>260</v>
      </c>
      <c r="F156" s="24">
        <v>879</v>
      </c>
      <c r="G156" s="24" t="s">
        <v>182</v>
      </c>
      <c r="H156" s="24">
        <v>1</v>
      </c>
      <c r="I156" s="5">
        <v>10215572000</v>
      </c>
      <c r="J156" s="5" t="s">
        <v>430</v>
      </c>
      <c r="K156" s="53">
        <v>620000</v>
      </c>
      <c r="L156" s="30" t="s">
        <v>104</v>
      </c>
      <c r="M156" s="22" t="s">
        <v>61</v>
      </c>
      <c r="N156" s="24" t="s">
        <v>116</v>
      </c>
      <c r="O156" s="24" t="s">
        <v>64</v>
      </c>
      <c r="P156" s="5" t="s">
        <v>64</v>
      </c>
      <c r="Q156" s="5" t="s">
        <v>64</v>
      </c>
      <c r="R156" s="58" t="s">
        <v>254</v>
      </c>
    </row>
    <row r="157" spans="1:18" ht="101.25">
      <c r="A157" s="96">
        <v>130</v>
      </c>
      <c r="B157" s="34" t="s">
        <v>86</v>
      </c>
      <c r="C157" s="34" t="s">
        <v>255</v>
      </c>
      <c r="D157" s="41" t="s">
        <v>403</v>
      </c>
      <c r="E157" s="28" t="s">
        <v>260</v>
      </c>
      <c r="F157" s="24">
        <v>879</v>
      </c>
      <c r="G157" s="24" t="s">
        <v>182</v>
      </c>
      <c r="H157" s="24">
        <v>1</v>
      </c>
      <c r="I157" s="34">
        <v>71112000000</v>
      </c>
      <c r="J157" s="34" t="s">
        <v>399</v>
      </c>
      <c r="K157" s="51">
        <v>600000</v>
      </c>
      <c r="L157" s="30" t="s">
        <v>104</v>
      </c>
      <c r="M157" s="22" t="s">
        <v>61</v>
      </c>
      <c r="N157" s="24" t="s">
        <v>116</v>
      </c>
      <c r="O157" s="24" t="s">
        <v>64</v>
      </c>
      <c r="P157" s="5" t="s">
        <v>64</v>
      </c>
      <c r="Q157" s="5" t="s">
        <v>64</v>
      </c>
      <c r="R157" s="58" t="s">
        <v>254</v>
      </c>
    </row>
    <row r="158" spans="1:18" ht="101.25">
      <c r="A158" s="96">
        <v>131</v>
      </c>
      <c r="B158" s="34" t="s">
        <v>86</v>
      </c>
      <c r="C158" s="34" t="s">
        <v>255</v>
      </c>
      <c r="D158" s="41" t="s">
        <v>402</v>
      </c>
      <c r="E158" s="28" t="s">
        <v>260</v>
      </c>
      <c r="F158" s="24">
        <v>879</v>
      </c>
      <c r="G158" s="24" t="s">
        <v>182</v>
      </c>
      <c r="H158" s="24">
        <v>1</v>
      </c>
      <c r="I158" s="5">
        <v>71112654001</v>
      </c>
      <c r="J158" s="5" t="s">
        <v>258</v>
      </c>
      <c r="K158" s="51">
        <v>600000</v>
      </c>
      <c r="L158" s="30" t="s">
        <v>104</v>
      </c>
      <c r="M158" s="22" t="s">
        <v>61</v>
      </c>
      <c r="N158" s="24" t="s">
        <v>116</v>
      </c>
      <c r="O158" s="24" t="s">
        <v>64</v>
      </c>
      <c r="P158" s="5" t="s">
        <v>64</v>
      </c>
      <c r="Q158" s="5" t="s">
        <v>64</v>
      </c>
      <c r="R158" s="58" t="s">
        <v>254</v>
      </c>
    </row>
    <row r="159" spans="1:18" ht="101.25">
      <c r="A159" s="96">
        <v>132</v>
      </c>
      <c r="B159" s="34" t="s">
        <v>86</v>
      </c>
      <c r="C159" s="34" t="s">
        <v>255</v>
      </c>
      <c r="D159" s="41" t="s">
        <v>401</v>
      </c>
      <c r="E159" s="28" t="s">
        <v>260</v>
      </c>
      <c r="F159" s="24">
        <v>879</v>
      </c>
      <c r="G159" s="24" t="s">
        <v>182</v>
      </c>
      <c r="H159" s="24">
        <v>1</v>
      </c>
      <c r="I159" s="5">
        <v>71121000016</v>
      </c>
      <c r="J159" s="5" t="s">
        <v>263</v>
      </c>
      <c r="K159" s="51">
        <v>600000</v>
      </c>
      <c r="L159" s="30" t="s">
        <v>104</v>
      </c>
      <c r="M159" s="22" t="s">
        <v>61</v>
      </c>
      <c r="N159" s="24" t="s">
        <v>116</v>
      </c>
      <c r="O159" s="24" t="s">
        <v>64</v>
      </c>
      <c r="P159" s="5" t="s">
        <v>64</v>
      </c>
      <c r="Q159" s="5" t="s">
        <v>64</v>
      </c>
      <c r="R159" s="58" t="s">
        <v>254</v>
      </c>
    </row>
    <row r="160" spans="1:18" s="35" customFormat="1" ht="60.75">
      <c r="A160" s="96">
        <v>133</v>
      </c>
      <c r="B160" s="98" t="s">
        <v>117</v>
      </c>
      <c r="C160" s="24" t="s">
        <v>171</v>
      </c>
      <c r="D160" s="28" t="s">
        <v>186</v>
      </c>
      <c r="E160" s="6" t="s">
        <v>187</v>
      </c>
      <c r="F160" s="5">
        <v>166</v>
      </c>
      <c r="G160" s="24" t="s">
        <v>173</v>
      </c>
      <c r="H160" s="5">
        <v>8550</v>
      </c>
      <c r="I160" s="5">
        <v>71136000000</v>
      </c>
      <c r="J160" s="9" t="s">
        <v>248</v>
      </c>
      <c r="K160" s="50">
        <v>1530000</v>
      </c>
      <c r="L160" s="30" t="s">
        <v>104</v>
      </c>
      <c r="M160" s="5" t="s">
        <v>90</v>
      </c>
      <c r="N160" s="5" t="s">
        <v>63</v>
      </c>
      <c r="O160" s="5" t="s">
        <v>64</v>
      </c>
      <c r="P160" s="5" t="s">
        <v>64</v>
      </c>
      <c r="Q160" s="5" t="s">
        <v>64</v>
      </c>
      <c r="R160" s="57" t="s">
        <v>166</v>
      </c>
    </row>
    <row r="161" spans="1:18" s="35" customFormat="1" ht="60.75">
      <c r="A161" s="96">
        <v>134</v>
      </c>
      <c r="B161" s="24" t="s">
        <v>190</v>
      </c>
      <c r="C161" s="24" t="s">
        <v>191</v>
      </c>
      <c r="D161" s="6" t="s">
        <v>192</v>
      </c>
      <c r="E161" s="6" t="s">
        <v>193</v>
      </c>
      <c r="F161" s="24">
        <v>879</v>
      </c>
      <c r="G161" s="24" t="s">
        <v>182</v>
      </c>
      <c r="H161" s="5">
        <v>1</v>
      </c>
      <c r="I161" s="5">
        <v>71136000000</v>
      </c>
      <c r="J161" s="9" t="s">
        <v>248</v>
      </c>
      <c r="K161" s="50">
        <v>200000</v>
      </c>
      <c r="L161" s="5" t="s">
        <v>108</v>
      </c>
      <c r="M161" s="45" t="s">
        <v>285</v>
      </c>
      <c r="N161" s="5" t="s">
        <v>63</v>
      </c>
      <c r="O161" s="5" t="s">
        <v>64</v>
      </c>
      <c r="P161" s="5" t="s">
        <v>64</v>
      </c>
      <c r="Q161" s="5" t="s">
        <v>64</v>
      </c>
      <c r="R161" s="57" t="s">
        <v>166</v>
      </c>
    </row>
    <row r="162" spans="1:18" s="35" customFormat="1" ht="60.75">
      <c r="A162" s="96">
        <v>135</v>
      </c>
      <c r="B162" s="24" t="s">
        <v>105</v>
      </c>
      <c r="C162" s="24" t="s">
        <v>284</v>
      </c>
      <c r="D162" s="28" t="s">
        <v>400</v>
      </c>
      <c r="E162" s="29" t="s">
        <v>281</v>
      </c>
      <c r="F162" s="5">
        <v>796</v>
      </c>
      <c r="G162" s="9" t="s">
        <v>73</v>
      </c>
      <c r="H162" s="24">
        <v>2</v>
      </c>
      <c r="I162" s="5">
        <v>71136000000</v>
      </c>
      <c r="J162" s="9" t="s">
        <v>248</v>
      </c>
      <c r="K162" s="51">
        <v>142000</v>
      </c>
      <c r="L162" s="24" t="s">
        <v>108</v>
      </c>
      <c r="M162" s="45" t="s">
        <v>285</v>
      </c>
      <c r="N162" s="24" t="s">
        <v>63</v>
      </c>
      <c r="O162" s="24" t="s">
        <v>64</v>
      </c>
      <c r="P162" s="5" t="s">
        <v>64</v>
      </c>
      <c r="Q162" s="5" t="s">
        <v>64</v>
      </c>
      <c r="R162" s="57" t="s">
        <v>274</v>
      </c>
    </row>
    <row r="163" spans="1:18" s="35" customFormat="1" ht="81">
      <c r="A163" s="96">
        <v>136</v>
      </c>
      <c r="B163" s="5" t="s">
        <v>100</v>
      </c>
      <c r="C163" s="5" t="s">
        <v>101</v>
      </c>
      <c r="D163" s="6" t="s">
        <v>354</v>
      </c>
      <c r="E163" s="6" t="s">
        <v>355</v>
      </c>
      <c r="F163" s="5">
        <v>796</v>
      </c>
      <c r="G163" s="9" t="s">
        <v>73</v>
      </c>
      <c r="H163" s="5">
        <v>5</v>
      </c>
      <c r="I163" s="5">
        <v>71136000000</v>
      </c>
      <c r="J163" s="9" t="s">
        <v>248</v>
      </c>
      <c r="K163" s="50">
        <v>247916.67</v>
      </c>
      <c r="L163" s="5" t="s">
        <v>108</v>
      </c>
      <c r="M163" s="22" t="s">
        <v>61</v>
      </c>
      <c r="N163" s="5" t="s">
        <v>63</v>
      </c>
      <c r="O163" s="5" t="s">
        <v>64</v>
      </c>
      <c r="P163" s="5" t="s">
        <v>64</v>
      </c>
      <c r="Q163" s="5" t="s">
        <v>64</v>
      </c>
      <c r="R163" s="64" t="s">
        <v>353</v>
      </c>
    </row>
    <row r="164" spans="1:18" s="35" customFormat="1" ht="60.75">
      <c r="A164" s="96">
        <v>137</v>
      </c>
      <c r="B164" s="5" t="s">
        <v>100</v>
      </c>
      <c r="C164" s="5" t="s">
        <v>101</v>
      </c>
      <c r="D164" s="6" t="s">
        <v>387</v>
      </c>
      <c r="E164" s="6" t="s">
        <v>356</v>
      </c>
      <c r="F164" s="5">
        <v>796</v>
      </c>
      <c r="G164" s="9" t="s">
        <v>73</v>
      </c>
      <c r="H164" s="5">
        <v>1</v>
      </c>
      <c r="I164" s="5">
        <v>71136000000</v>
      </c>
      <c r="J164" s="9" t="s">
        <v>248</v>
      </c>
      <c r="K164" s="56">
        <v>283333.33</v>
      </c>
      <c r="L164" s="5" t="s">
        <v>108</v>
      </c>
      <c r="M164" s="5" t="s">
        <v>79</v>
      </c>
      <c r="N164" s="5" t="s">
        <v>63</v>
      </c>
      <c r="O164" s="5" t="s">
        <v>64</v>
      </c>
      <c r="P164" s="5" t="s">
        <v>64</v>
      </c>
      <c r="Q164" s="5" t="s">
        <v>64</v>
      </c>
      <c r="R164" s="64" t="s">
        <v>353</v>
      </c>
    </row>
    <row r="165" spans="1:18" s="35" customFormat="1" ht="81">
      <c r="A165" s="96">
        <v>138</v>
      </c>
      <c r="B165" s="98" t="s">
        <v>117</v>
      </c>
      <c r="C165" s="24" t="s">
        <v>171</v>
      </c>
      <c r="D165" s="6" t="s">
        <v>246</v>
      </c>
      <c r="E165" s="28" t="s">
        <v>189</v>
      </c>
      <c r="F165" s="5">
        <v>166</v>
      </c>
      <c r="G165" s="24" t="s">
        <v>173</v>
      </c>
      <c r="H165" s="5">
        <v>9000</v>
      </c>
      <c r="I165" s="5">
        <v>71136000000</v>
      </c>
      <c r="J165" s="9" t="s">
        <v>248</v>
      </c>
      <c r="K165" s="50">
        <v>350000</v>
      </c>
      <c r="L165" s="5" t="s">
        <v>108</v>
      </c>
      <c r="M165" s="20" t="s">
        <v>90</v>
      </c>
      <c r="N165" s="5" t="s">
        <v>63</v>
      </c>
      <c r="O165" s="5" t="s">
        <v>64</v>
      </c>
      <c r="P165" s="5" t="s">
        <v>64</v>
      </c>
      <c r="Q165" s="5" t="s">
        <v>64</v>
      </c>
      <c r="R165" s="57" t="s">
        <v>166</v>
      </c>
    </row>
    <row r="166" spans="1:18" ht="60.75">
      <c r="A166" s="96">
        <v>139</v>
      </c>
      <c r="B166" s="98" t="s">
        <v>117</v>
      </c>
      <c r="C166" s="24" t="s">
        <v>171</v>
      </c>
      <c r="D166" s="6" t="s">
        <v>188</v>
      </c>
      <c r="E166" s="28" t="s">
        <v>189</v>
      </c>
      <c r="F166" s="24">
        <v>168</v>
      </c>
      <c r="G166" s="5" t="s">
        <v>85</v>
      </c>
      <c r="H166" s="5">
        <v>17.024</v>
      </c>
      <c r="I166" s="5">
        <v>71136000000</v>
      </c>
      <c r="J166" s="9" t="s">
        <v>248</v>
      </c>
      <c r="K166" s="50">
        <v>3825000</v>
      </c>
      <c r="L166" s="5" t="s">
        <v>90</v>
      </c>
      <c r="M166" s="34" t="s">
        <v>175</v>
      </c>
      <c r="N166" s="5" t="s">
        <v>63</v>
      </c>
      <c r="O166" s="5" t="s">
        <v>64</v>
      </c>
      <c r="P166" s="5" t="s">
        <v>64</v>
      </c>
      <c r="Q166" s="5" t="s">
        <v>64</v>
      </c>
      <c r="R166" s="57" t="s">
        <v>166</v>
      </c>
    </row>
    <row r="167" spans="1:18" ht="60.75">
      <c r="A167" s="96">
        <v>140</v>
      </c>
      <c r="B167" s="34" t="s">
        <v>86</v>
      </c>
      <c r="C167" s="34" t="s">
        <v>255</v>
      </c>
      <c r="D167" s="40" t="s">
        <v>727</v>
      </c>
      <c r="E167" s="29" t="s">
        <v>264</v>
      </c>
      <c r="F167" s="24">
        <v>879</v>
      </c>
      <c r="G167" s="24" t="s">
        <v>182</v>
      </c>
      <c r="H167" s="24">
        <v>1</v>
      </c>
      <c r="I167" s="34">
        <v>71178000000</v>
      </c>
      <c r="J167" s="123" t="s">
        <v>606</v>
      </c>
      <c r="K167" s="51">
        <v>4000000</v>
      </c>
      <c r="L167" s="30" t="s">
        <v>90</v>
      </c>
      <c r="M167" s="22" t="s">
        <v>61</v>
      </c>
      <c r="N167" s="24" t="s">
        <v>116</v>
      </c>
      <c r="O167" s="24" t="s">
        <v>64</v>
      </c>
      <c r="P167" s="5" t="s">
        <v>64</v>
      </c>
      <c r="Q167" s="5" t="s">
        <v>64</v>
      </c>
      <c r="R167" s="58" t="s">
        <v>254</v>
      </c>
    </row>
    <row r="168" spans="1:18" ht="101.25">
      <c r="A168" s="96">
        <v>141</v>
      </c>
      <c r="B168" s="34" t="s">
        <v>86</v>
      </c>
      <c r="C168" s="34" t="s">
        <v>255</v>
      </c>
      <c r="D168" s="28" t="s">
        <v>265</v>
      </c>
      <c r="E168" s="29" t="s">
        <v>266</v>
      </c>
      <c r="F168" s="24">
        <v>879</v>
      </c>
      <c r="G168" s="24" t="s">
        <v>182</v>
      </c>
      <c r="H168" s="24">
        <v>1</v>
      </c>
      <c r="I168" s="24">
        <v>71136000000</v>
      </c>
      <c r="J168" s="9" t="s">
        <v>248</v>
      </c>
      <c r="K168" s="51">
        <v>325000</v>
      </c>
      <c r="L168" s="30" t="s">
        <v>175</v>
      </c>
      <c r="M168" s="24" t="s">
        <v>225</v>
      </c>
      <c r="N168" s="24" t="s">
        <v>116</v>
      </c>
      <c r="O168" s="24" t="s">
        <v>64</v>
      </c>
      <c r="P168" s="5" t="s">
        <v>64</v>
      </c>
      <c r="Q168" s="5" t="s">
        <v>64</v>
      </c>
      <c r="R168" s="58" t="s">
        <v>254</v>
      </c>
    </row>
    <row r="169" spans="1:18" ht="101.25">
      <c r="A169" s="96">
        <v>142</v>
      </c>
      <c r="B169" s="34" t="s">
        <v>86</v>
      </c>
      <c r="C169" s="34" t="s">
        <v>255</v>
      </c>
      <c r="D169" s="6" t="s">
        <v>267</v>
      </c>
      <c r="E169" s="29" t="s">
        <v>266</v>
      </c>
      <c r="F169" s="24">
        <v>879</v>
      </c>
      <c r="G169" s="24" t="s">
        <v>182</v>
      </c>
      <c r="H169" s="24">
        <v>1</v>
      </c>
      <c r="I169" s="34">
        <v>71178000000</v>
      </c>
      <c r="J169" s="123" t="s">
        <v>606</v>
      </c>
      <c r="K169" s="51">
        <v>325000</v>
      </c>
      <c r="L169" s="30" t="s">
        <v>175</v>
      </c>
      <c r="M169" s="30" t="s">
        <v>158</v>
      </c>
      <c r="N169" s="24" t="s">
        <v>116</v>
      </c>
      <c r="O169" s="24" t="s">
        <v>64</v>
      </c>
      <c r="P169" s="5" t="s">
        <v>64</v>
      </c>
      <c r="Q169" s="5" t="s">
        <v>64</v>
      </c>
      <c r="R169" s="58" t="s">
        <v>254</v>
      </c>
    </row>
    <row r="170" spans="1:18" ht="60.75">
      <c r="A170" s="96">
        <v>143</v>
      </c>
      <c r="B170" s="5" t="s">
        <v>100</v>
      </c>
      <c r="C170" s="5" t="s">
        <v>101</v>
      </c>
      <c r="D170" s="6" t="s">
        <v>357</v>
      </c>
      <c r="E170" s="6" t="s">
        <v>358</v>
      </c>
      <c r="F170" s="5">
        <v>796</v>
      </c>
      <c r="G170" s="9" t="s">
        <v>73</v>
      </c>
      <c r="H170" s="5">
        <v>1</v>
      </c>
      <c r="I170" s="5">
        <v>71136000000</v>
      </c>
      <c r="J170" s="9" t="s">
        <v>248</v>
      </c>
      <c r="K170" s="51">
        <v>916666</v>
      </c>
      <c r="L170" s="9" t="s">
        <v>79</v>
      </c>
      <c r="M170" s="22" t="s">
        <v>61</v>
      </c>
      <c r="N170" s="5" t="s">
        <v>63</v>
      </c>
      <c r="O170" s="5" t="s">
        <v>64</v>
      </c>
      <c r="P170" s="5" t="s">
        <v>64</v>
      </c>
      <c r="Q170" s="5" t="s">
        <v>64</v>
      </c>
      <c r="R170" s="58" t="s">
        <v>352</v>
      </c>
    </row>
    <row r="171" spans="1:18" ht="60.75">
      <c r="A171" s="96">
        <v>144</v>
      </c>
      <c r="B171" s="24" t="s">
        <v>86</v>
      </c>
      <c r="C171" s="24" t="s">
        <v>97</v>
      </c>
      <c r="D171" s="28" t="s">
        <v>98</v>
      </c>
      <c r="E171" s="28" t="s">
        <v>99</v>
      </c>
      <c r="F171" s="24">
        <v>879</v>
      </c>
      <c r="G171" s="24" t="s">
        <v>182</v>
      </c>
      <c r="H171" s="24">
        <v>1</v>
      </c>
      <c r="I171" s="24">
        <v>71136000000</v>
      </c>
      <c r="J171" s="9" t="s">
        <v>248</v>
      </c>
      <c r="K171" s="51">
        <v>154000</v>
      </c>
      <c r="L171" s="24" t="s">
        <v>80</v>
      </c>
      <c r="M171" s="22" t="s">
        <v>61</v>
      </c>
      <c r="N171" s="24" t="s">
        <v>63</v>
      </c>
      <c r="O171" s="24" t="s">
        <v>64</v>
      </c>
      <c r="P171" s="5" t="s">
        <v>64</v>
      </c>
      <c r="Q171" s="5" t="s">
        <v>64</v>
      </c>
      <c r="R171" s="57" t="s">
        <v>185</v>
      </c>
    </row>
    <row r="172" spans="1:18" ht="60.75">
      <c r="A172" s="96">
        <v>145</v>
      </c>
      <c r="B172" s="24" t="s">
        <v>109</v>
      </c>
      <c r="C172" s="24" t="s">
        <v>194</v>
      </c>
      <c r="D172" s="28" t="s">
        <v>195</v>
      </c>
      <c r="E172" s="6" t="s">
        <v>196</v>
      </c>
      <c r="F172" s="24">
        <v>168</v>
      </c>
      <c r="G172" s="5" t="s">
        <v>85</v>
      </c>
      <c r="H172" s="108" t="s">
        <v>197</v>
      </c>
      <c r="I172" s="5">
        <v>71136000000</v>
      </c>
      <c r="J172" s="9" t="s">
        <v>248</v>
      </c>
      <c r="K172" s="50">
        <v>850000</v>
      </c>
      <c r="L172" s="5" t="s">
        <v>80</v>
      </c>
      <c r="M172" s="20" t="s">
        <v>158</v>
      </c>
      <c r="N172" s="5" t="s">
        <v>63</v>
      </c>
      <c r="O172" s="5" t="s">
        <v>64</v>
      </c>
      <c r="P172" s="5" t="s">
        <v>64</v>
      </c>
      <c r="Q172" s="5" t="s">
        <v>64</v>
      </c>
      <c r="R172" s="57" t="s">
        <v>166</v>
      </c>
    </row>
    <row r="173" spans="1:18" ht="60.75">
      <c r="A173" s="96">
        <v>146</v>
      </c>
      <c r="B173" s="24" t="s">
        <v>57</v>
      </c>
      <c r="C173" s="24" t="s">
        <v>57</v>
      </c>
      <c r="D173" s="29" t="s">
        <v>58</v>
      </c>
      <c r="E173" s="28" t="s">
        <v>59</v>
      </c>
      <c r="F173" s="24">
        <v>366</v>
      </c>
      <c r="G173" s="5" t="s">
        <v>60</v>
      </c>
      <c r="H173" s="24">
        <v>1</v>
      </c>
      <c r="I173" s="24">
        <v>71136000000</v>
      </c>
      <c r="J173" s="9" t="s">
        <v>248</v>
      </c>
      <c r="K173" s="51">
        <v>570000</v>
      </c>
      <c r="L173" s="24" t="s">
        <v>61</v>
      </c>
      <c r="M173" s="30" t="s">
        <v>62</v>
      </c>
      <c r="N173" s="5" t="s">
        <v>63</v>
      </c>
      <c r="O173" s="5" t="s">
        <v>64</v>
      </c>
      <c r="P173" s="5" t="s">
        <v>64</v>
      </c>
      <c r="Q173" s="5" t="s">
        <v>68</v>
      </c>
      <c r="R173" s="57" t="s">
        <v>238</v>
      </c>
    </row>
    <row r="174" spans="1:18" ht="60.75">
      <c r="A174" s="96">
        <v>147</v>
      </c>
      <c r="B174" s="34" t="s">
        <v>65</v>
      </c>
      <c r="C174" s="34" t="s">
        <v>65</v>
      </c>
      <c r="D174" s="6" t="s">
        <v>66</v>
      </c>
      <c r="E174" s="6" t="s">
        <v>67</v>
      </c>
      <c r="F174" s="24">
        <v>366</v>
      </c>
      <c r="G174" s="5" t="s">
        <v>60</v>
      </c>
      <c r="H174" s="24">
        <v>1</v>
      </c>
      <c r="I174" s="24">
        <v>71136000000</v>
      </c>
      <c r="J174" s="9" t="s">
        <v>248</v>
      </c>
      <c r="K174" s="51">
        <v>145952.4</v>
      </c>
      <c r="L174" s="24" t="s">
        <v>61</v>
      </c>
      <c r="M174" s="30" t="s">
        <v>62</v>
      </c>
      <c r="N174" s="5" t="s">
        <v>63</v>
      </c>
      <c r="O174" s="5" t="s">
        <v>64</v>
      </c>
      <c r="P174" s="5" t="s">
        <v>64</v>
      </c>
      <c r="Q174" s="5" t="s">
        <v>68</v>
      </c>
      <c r="R174" s="57" t="s">
        <v>238</v>
      </c>
    </row>
    <row r="175" spans="1:17" ht="20.25">
      <c r="A175" s="127"/>
      <c r="B175" s="128"/>
      <c r="C175" s="128"/>
      <c r="D175" s="165" t="s">
        <v>427</v>
      </c>
      <c r="E175" s="129"/>
      <c r="F175" s="128"/>
      <c r="G175" s="128"/>
      <c r="H175" s="128"/>
      <c r="I175" s="128"/>
      <c r="J175" s="130"/>
      <c r="K175" s="131"/>
      <c r="L175" s="132"/>
      <c r="M175" s="128"/>
      <c r="N175" s="132"/>
      <c r="O175" s="92"/>
      <c r="P175" s="132"/>
      <c r="Q175" s="132"/>
    </row>
    <row r="176" spans="1:18" ht="93.75">
      <c r="A176" s="96">
        <v>148</v>
      </c>
      <c r="B176" s="166" t="s">
        <v>100</v>
      </c>
      <c r="C176" s="166" t="s">
        <v>101</v>
      </c>
      <c r="D176" s="6" t="s">
        <v>428</v>
      </c>
      <c r="E176" s="28" t="s">
        <v>429</v>
      </c>
      <c r="F176" s="5">
        <v>796</v>
      </c>
      <c r="G176" s="9" t="s">
        <v>73</v>
      </c>
      <c r="H176" s="8">
        <v>1</v>
      </c>
      <c r="I176" s="5">
        <v>10215572000</v>
      </c>
      <c r="J176" s="158" t="s">
        <v>430</v>
      </c>
      <c r="K176" s="142">
        <f>220000/1.2</f>
        <v>183333.33333333334</v>
      </c>
      <c r="L176" s="24" t="s">
        <v>74</v>
      </c>
      <c r="M176" s="24" t="s">
        <v>108</v>
      </c>
      <c r="N176" s="5" t="s">
        <v>81</v>
      </c>
      <c r="O176" s="5" t="s">
        <v>91</v>
      </c>
      <c r="P176" s="5" t="s">
        <v>64</v>
      </c>
      <c r="Q176" s="5" t="s">
        <v>68</v>
      </c>
      <c r="R176" s="111"/>
    </row>
    <row r="177" spans="1:18" ht="93.75">
      <c r="A177" s="96">
        <v>149</v>
      </c>
      <c r="B177" s="166" t="s">
        <v>100</v>
      </c>
      <c r="C177" s="166" t="s">
        <v>101</v>
      </c>
      <c r="D177" s="6" t="s">
        <v>514</v>
      </c>
      <c r="E177" s="28" t="s">
        <v>429</v>
      </c>
      <c r="F177" s="24">
        <v>879</v>
      </c>
      <c r="G177" s="24" t="s">
        <v>182</v>
      </c>
      <c r="H177" s="8">
        <v>1</v>
      </c>
      <c r="I177" s="5">
        <v>10215572000</v>
      </c>
      <c r="J177" s="158" t="s">
        <v>430</v>
      </c>
      <c r="K177" s="142">
        <f>150000/1.2</f>
        <v>125000</v>
      </c>
      <c r="L177" s="24" t="s">
        <v>74</v>
      </c>
      <c r="M177" s="24" t="s">
        <v>108</v>
      </c>
      <c r="N177" s="5" t="s">
        <v>81</v>
      </c>
      <c r="O177" s="5" t="s">
        <v>91</v>
      </c>
      <c r="P177" s="5" t="s">
        <v>64</v>
      </c>
      <c r="Q177" s="5" t="s">
        <v>68</v>
      </c>
      <c r="R177" s="111"/>
    </row>
    <row r="178" spans="1:18" ht="93.75">
      <c r="A178" s="96">
        <v>150</v>
      </c>
      <c r="B178" s="166" t="s">
        <v>100</v>
      </c>
      <c r="C178" s="166" t="s">
        <v>101</v>
      </c>
      <c r="D178" s="6" t="s">
        <v>515</v>
      </c>
      <c r="E178" s="28" t="s">
        <v>429</v>
      </c>
      <c r="F178" s="24">
        <v>879</v>
      </c>
      <c r="G178" s="24" t="s">
        <v>182</v>
      </c>
      <c r="H178" s="8">
        <v>1</v>
      </c>
      <c r="I178" s="5">
        <v>10215572000</v>
      </c>
      <c r="J178" s="158" t="s">
        <v>430</v>
      </c>
      <c r="K178" s="142">
        <f>150000/1.2</f>
        <v>125000</v>
      </c>
      <c r="L178" s="24" t="s">
        <v>74</v>
      </c>
      <c r="M178" s="24" t="s">
        <v>108</v>
      </c>
      <c r="N178" s="5" t="s">
        <v>81</v>
      </c>
      <c r="O178" s="5" t="s">
        <v>91</v>
      </c>
      <c r="P178" s="5" t="s">
        <v>64</v>
      </c>
      <c r="Q178" s="5" t="s">
        <v>68</v>
      </c>
      <c r="R178" s="111"/>
    </row>
    <row r="179" spans="1:18" ht="93.75">
      <c r="A179" s="96">
        <v>151</v>
      </c>
      <c r="B179" s="167" t="s">
        <v>208</v>
      </c>
      <c r="C179" s="167" t="s">
        <v>208</v>
      </c>
      <c r="D179" s="6" t="s">
        <v>431</v>
      </c>
      <c r="E179" s="6" t="s">
        <v>432</v>
      </c>
      <c r="F179" s="5">
        <v>796</v>
      </c>
      <c r="G179" s="9" t="s">
        <v>73</v>
      </c>
      <c r="H179" s="8">
        <v>20</v>
      </c>
      <c r="I179" s="5">
        <v>10215572000</v>
      </c>
      <c r="J179" s="158" t="s">
        <v>430</v>
      </c>
      <c r="K179" s="142">
        <f>565000</f>
        <v>565000</v>
      </c>
      <c r="L179" s="24" t="s">
        <v>74</v>
      </c>
      <c r="M179" s="5" t="s">
        <v>79</v>
      </c>
      <c r="N179" s="5" t="s">
        <v>81</v>
      </c>
      <c r="O179" s="5" t="s">
        <v>91</v>
      </c>
      <c r="P179" s="5" t="s">
        <v>64</v>
      </c>
      <c r="Q179" s="5" t="s">
        <v>68</v>
      </c>
      <c r="R179" s="120"/>
    </row>
    <row r="180" spans="1:18" ht="93.75">
      <c r="A180" s="96">
        <v>152</v>
      </c>
      <c r="B180" s="34" t="s">
        <v>433</v>
      </c>
      <c r="C180" s="34" t="s">
        <v>434</v>
      </c>
      <c r="D180" s="31" t="s">
        <v>435</v>
      </c>
      <c r="E180" s="144" t="s">
        <v>436</v>
      </c>
      <c r="F180" s="34">
        <v>368</v>
      </c>
      <c r="G180" s="34" t="s">
        <v>437</v>
      </c>
      <c r="H180" s="34">
        <v>12</v>
      </c>
      <c r="I180" s="5">
        <v>10215572000</v>
      </c>
      <c r="J180" s="158" t="s">
        <v>430</v>
      </c>
      <c r="K180" s="142">
        <v>480000</v>
      </c>
      <c r="L180" s="24" t="s">
        <v>74</v>
      </c>
      <c r="M180" s="5" t="s">
        <v>79</v>
      </c>
      <c r="N180" s="34" t="s">
        <v>81</v>
      </c>
      <c r="O180" s="34" t="s">
        <v>91</v>
      </c>
      <c r="P180" s="5" t="s">
        <v>64</v>
      </c>
      <c r="Q180" s="5" t="s">
        <v>68</v>
      </c>
      <c r="R180" s="120"/>
    </row>
    <row r="181" spans="1:18" ht="121.5">
      <c r="A181" s="96">
        <v>153</v>
      </c>
      <c r="B181" s="5" t="s">
        <v>161</v>
      </c>
      <c r="C181" s="5" t="s">
        <v>438</v>
      </c>
      <c r="D181" s="28" t="s">
        <v>439</v>
      </c>
      <c r="E181" s="28" t="s">
        <v>440</v>
      </c>
      <c r="F181" s="24">
        <v>796</v>
      </c>
      <c r="G181" s="9" t="s">
        <v>73</v>
      </c>
      <c r="H181" s="24" t="s">
        <v>441</v>
      </c>
      <c r="I181" s="5">
        <v>10215572000</v>
      </c>
      <c r="J181" s="158" t="s">
        <v>430</v>
      </c>
      <c r="K181" s="142">
        <v>1848715</v>
      </c>
      <c r="L181" s="24" t="s">
        <v>74</v>
      </c>
      <c r="M181" s="24" t="s">
        <v>108</v>
      </c>
      <c r="N181" s="24" t="s">
        <v>442</v>
      </c>
      <c r="O181" s="24" t="s">
        <v>91</v>
      </c>
      <c r="P181" s="5" t="s">
        <v>64</v>
      </c>
      <c r="Q181" s="5" t="s">
        <v>68</v>
      </c>
      <c r="R181" s="62"/>
    </row>
    <row r="182" spans="1:18" ht="101.25">
      <c r="A182" s="96">
        <v>154</v>
      </c>
      <c r="B182" s="3" t="s">
        <v>167</v>
      </c>
      <c r="C182" s="5" t="s">
        <v>168</v>
      </c>
      <c r="D182" s="3" t="s">
        <v>443</v>
      </c>
      <c r="E182" s="6" t="s">
        <v>444</v>
      </c>
      <c r="F182" s="24">
        <v>796</v>
      </c>
      <c r="G182" s="9" t="s">
        <v>73</v>
      </c>
      <c r="H182" s="24">
        <v>1</v>
      </c>
      <c r="I182" s="5">
        <v>10215572000</v>
      </c>
      <c r="J182" s="158" t="s">
        <v>430</v>
      </c>
      <c r="K182" s="142">
        <v>1466670</v>
      </c>
      <c r="L182" s="24" t="s">
        <v>74</v>
      </c>
      <c r="M182" s="34" t="s">
        <v>175</v>
      </c>
      <c r="N182" s="24" t="s">
        <v>442</v>
      </c>
      <c r="O182" s="24" t="s">
        <v>91</v>
      </c>
      <c r="P182" s="5" t="s">
        <v>64</v>
      </c>
      <c r="Q182" s="5" t="s">
        <v>68</v>
      </c>
      <c r="R182" s="111"/>
    </row>
    <row r="183" spans="1:18" ht="93.75">
      <c r="A183" s="96">
        <v>155</v>
      </c>
      <c r="B183" s="5" t="s">
        <v>208</v>
      </c>
      <c r="C183" s="5" t="s">
        <v>445</v>
      </c>
      <c r="D183" s="28" t="s">
        <v>518</v>
      </c>
      <c r="E183" s="6" t="s">
        <v>446</v>
      </c>
      <c r="F183" s="24">
        <v>879</v>
      </c>
      <c r="G183" s="24" t="s">
        <v>182</v>
      </c>
      <c r="H183" s="24">
        <v>1</v>
      </c>
      <c r="I183" s="5">
        <v>10215572000</v>
      </c>
      <c r="J183" s="158" t="s">
        <v>430</v>
      </c>
      <c r="K183" s="142">
        <v>132146.67</v>
      </c>
      <c r="L183" s="24" t="s">
        <v>74</v>
      </c>
      <c r="M183" s="45" t="s">
        <v>285</v>
      </c>
      <c r="N183" s="24" t="s">
        <v>442</v>
      </c>
      <c r="O183" s="24" t="s">
        <v>91</v>
      </c>
      <c r="P183" s="5" t="s">
        <v>64</v>
      </c>
      <c r="Q183" s="5" t="s">
        <v>68</v>
      </c>
      <c r="R183" s="62"/>
    </row>
    <row r="184" spans="1:18" ht="93.75">
      <c r="A184" s="96">
        <v>156</v>
      </c>
      <c r="B184" s="5" t="s">
        <v>208</v>
      </c>
      <c r="C184" s="5" t="s">
        <v>445</v>
      </c>
      <c r="D184" s="28" t="s">
        <v>447</v>
      </c>
      <c r="E184" s="6" t="s">
        <v>517</v>
      </c>
      <c r="F184" s="24">
        <v>879</v>
      </c>
      <c r="G184" s="24" t="s">
        <v>182</v>
      </c>
      <c r="H184" s="24">
        <v>1</v>
      </c>
      <c r="I184" s="5">
        <v>10215572000</v>
      </c>
      <c r="J184" s="158" t="s">
        <v>430</v>
      </c>
      <c r="K184" s="142">
        <v>400000</v>
      </c>
      <c r="L184" s="24" t="s">
        <v>74</v>
      </c>
      <c r="M184" s="45" t="s">
        <v>285</v>
      </c>
      <c r="N184" s="24" t="s">
        <v>63</v>
      </c>
      <c r="O184" s="24" t="s">
        <v>64</v>
      </c>
      <c r="P184" s="5" t="s">
        <v>64</v>
      </c>
      <c r="Q184" s="5" t="s">
        <v>68</v>
      </c>
      <c r="R184" s="62"/>
    </row>
    <row r="185" spans="1:18" ht="93.75">
      <c r="A185" s="96">
        <v>157</v>
      </c>
      <c r="B185" s="5" t="s">
        <v>117</v>
      </c>
      <c r="C185" s="5" t="s">
        <v>448</v>
      </c>
      <c r="D185" s="6" t="s">
        <v>449</v>
      </c>
      <c r="E185" s="6" t="s">
        <v>450</v>
      </c>
      <c r="F185" s="5">
        <v>166</v>
      </c>
      <c r="G185" s="24" t="s">
        <v>173</v>
      </c>
      <c r="H185" s="5">
        <v>3680</v>
      </c>
      <c r="I185" s="5">
        <v>10215572000</v>
      </c>
      <c r="J185" s="158" t="s">
        <v>430</v>
      </c>
      <c r="K185" s="142">
        <v>884200</v>
      </c>
      <c r="L185" s="24" t="s">
        <v>74</v>
      </c>
      <c r="M185" s="5" t="s">
        <v>90</v>
      </c>
      <c r="N185" s="5" t="s">
        <v>63</v>
      </c>
      <c r="O185" s="5" t="s">
        <v>64</v>
      </c>
      <c r="P185" s="5" t="s">
        <v>64</v>
      </c>
      <c r="Q185" s="5" t="s">
        <v>68</v>
      </c>
      <c r="R185" s="62"/>
    </row>
    <row r="186" spans="1:18" ht="93.75">
      <c r="A186" s="96">
        <v>158</v>
      </c>
      <c r="B186" s="5" t="s">
        <v>117</v>
      </c>
      <c r="C186" s="5" t="s">
        <v>451</v>
      </c>
      <c r="D186" s="6" t="s">
        <v>452</v>
      </c>
      <c r="E186" s="6" t="s">
        <v>450</v>
      </c>
      <c r="F186" s="5">
        <v>166</v>
      </c>
      <c r="G186" s="24" t="s">
        <v>173</v>
      </c>
      <c r="H186" s="5">
        <v>7000</v>
      </c>
      <c r="I186" s="5">
        <v>10215572000</v>
      </c>
      <c r="J186" s="158" t="s">
        <v>430</v>
      </c>
      <c r="K186" s="142">
        <v>1894860</v>
      </c>
      <c r="L186" s="24" t="s">
        <v>74</v>
      </c>
      <c r="M186" s="5" t="s">
        <v>90</v>
      </c>
      <c r="N186" s="5" t="s">
        <v>63</v>
      </c>
      <c r="O186" s="5" t="s">
        <v>64</v>
      </c>
      <c r="P186" s="5" t="s">
        <v>64</v>
      </c>
      <c r="Q186" s="5" t="s">
        <v>68</v>
      </c>
      <c r="R186" s="62"/>
    </row>
    <row r="187" spans="1:18" ht="93.75">
      <c r="A187" s="96">
        <v>159</v>
      </c>
      <c r="B187" s="5" t="s">
        <v>117</v>
      </c>
      <c r="C187" s="5" t="s">
        <v>448</v>
      </c>
      <c r="D187" s="6" t="s">
        <v>453</v>
      </c>
      <c r="E187" s="6" t="s">
        <v>450</v>
      </c>
      <c r="F187" s="10" t="s">
        <v>730</v>
      </c>
      <c r="G187" s="5" t="s">
        <v>454</v>
      </c>
      <c r="H187" s="5">
        <v>10000</v>
      </c>
      <c r="I187" s="5">
        <v>10215572000</v>
      </c>
      <c r="J187" s="158" t="s">
        <v>430</v>
      </c>
      <c r="K187" s="142">
        <v>800000</v>
      </c>
      <c r="L187" s="24" t="s">
        <v>74</v>
      </c>
      <c r="M187" s="5" t="s">
        <v>90</v>
      </c>
      <c r="N187" s="5" t="s">
        <v>63</v>
      </c>
      <c r="O187" s="5" t="s">
        <v>64</v>
      </c>
      <c r="P187" s="5" t="s">
        <v>64</v>
      </c>
      <c r="Q187" s="5" t="s">
        <v>68</v>
      </c>
      <c r="R187" s="62"/>
    </row>
    <row r="188" spans="1:18" ht="93.75">
      <c r="A188" s="96">
        <v>160</v>
      </c>
      <c r="B188" s="24" t="s">
        <v>455</v>
      </c>
      <c r="C188" s="24" t="s">
        <v>455</v>
      </c>
      <c r="D188" s="28" t="s">
        <v>456</v>
      </c>
      <c r="E188" s="28" t="s">
        <v>457</v>
      </c>
      <c r="F188" s="24">
        <v>168</v>
      </c>
      <c r="G188" s="5" t="s">
        <v>85</v>
      </c>
      <c r="H188" s="89" t="s">
        <v>458</v>
      </c>
      <c r="I188" s="5">
        <v>10215572000</v>
      </c>
      <c r="J188" s="158" t="s">
        <v>430</v>
      </c>
      <c r="K188" s="142">
        <v>662614100</v>
      </c>
      <c r="L188" s="24" t="s">
        <v>74</v>
      </c>
      <c r="M188" s="22" t="s">
        <v>61</v>
      </c>
      <c r="N188" s="24" t="s">
        <v>63</v>
      </c>
      <c r="O188" s="24" t="s">
        <v>64</v>
      </c>
      <c r="P188" s="5" t="s">
        <v>64</v>
      </c>
      <c r="Q188" s="5" t="s">
        <v>68</v>
      </c>
      <c r="R188" s="62"/>
    </row>
    <row r="189" spans="1:18" ht="93.75">
      <c r="A189" s="96">
        <v>161</v>
      </c>
      <c r="B189" s="24" t="s">
        <v>433</v>
      </c>
      <c r="C189" s="24" t="s">
        <v>433</v>
      </c>
      <c r="D189" s="28" t="s">
        <v>459</v>
      </c>
      <c r="E189" s="28" t="s">
        <v>460</v>
      </c>
      <c r="F189" s="24">
        <v>796</v>
      </c>
      <c r="G189" s="9" t="s">
        <v>73</v>
      </c>
      <c r="H189" s="43">
        <v>42</v>
      </c>
      <c r="I189" s="5">
        <v>10215572000</v>
      </c>
      <c r="J189" s="158" t="s">
        <v>430</v>
      </c>
      <c r="K189" s="142">
        <v>569490.8</v>
      </c>
      <c r="L189" s="24" t="s">
        <v>74</v>
      </c>
      <c r="M189" s="98" t="s">
        <v>90</v>
      </c>
      <c r="N189" s="24" t="s">
        <v>63</v>
      </c>
      <c r="O189" s="168" t="s">
        <v>64</v>
      </c>
      <c r="P189" s="5" t="s">
        <v>64</v>
      </c>
      <c r="Q189" s="5" t="s">
        <v>68</v>
      </c>
      <c r="R189" s="62"/>
    </row>
    <row r="190" spans="1:18" ht="93.75">
      <c r="A190" s="96">
        <v>162</v>
      </c>
      <c r="B190" s="5" t="s">
        <v>292</v>
      </c>
      <c r="C190" s="5" t="s">
        <v>461</v>
      </c>
      <c r="D190" s="6" t="s">
        <v>462</v>
      </c>
      <c r="E190" s="6" t="s">
        <v>463</v>
      </c>
      <c r="F190" s="24">
        <v>879</v>
      </c>
      <c r="G190" s="24" t="s">
        <v>182</v>
      </c>
      <c r="H190" s="24">
        <v>1</v>
      </c>
      <c r="I190" s="5">
        <v>10215572000</v>
      </c>
      <c r="J190" s="158" t="s">
        <v>430</v>
      </c>
      <c r="K190" s="142">
        <f>180000/1.2</f>
        <v>150000</v>
      </c>
      <c r="L190" s="24" t="s">
        <v>74</v>
      </c>
      <c r="M190" s="45" t="s">
        <v>285</v>
      </c>
      <c r="N190" s="24" t="s">
        <v>63</v>
      </c>
      <c r="O190" s="24" t="s">
        <v>64</v>
      </c>
      <c r="P190" s="5" t="s">
        <v>64</v>
      </c>
      <c r="Q190" s="5" t="s">
        <v>68</v>
      </c>
      <c r="R190" s="62"/>
    </row>
    <row r="191" spans="1:18" ht="101.25">
      <c r="A191" s="96">
        <v>163</v>
      </c>
      <c r="B191" s="5" t="s">
        <v>86</v>
      </c>
      <c r="C191" s="5" t="s">
        <v>86</v>
      </c>
      <c r="D191" s="6" t="s">
        <v>516</v>
      </c>
      <c r="E191" s="6" t="s">
        <v>519</v>
      </c>
      <c r="F191" s="24">
        <v>879</v>
      </c>
      <c r="G191" s="24" t="s">
        <v>182</v>
      </c>
      <c r="H191" s="8">
        <v>1</v>
      </c>
      <c r="I191" s="5">
        <v>10215572000</v>
      </c>
      <c r="J191" s="158" t="s">
        <v>430</v>
      </c>
      <c r="K191" s="142">
        <v>4500000</v>
      </c>
      <c r="L191" s="24" t="s">
        <v>74</v>
      </c>
      <c r="M191" s="45" t="s">
        <v>285</v>
      </c>
      <c r="N191" s="5" t="s">
        <v>63</v>
      </c>
      <c r="O191" s="5" t="s">
        <v>64</v>
      </c>
      <c r="P191" s="5" t="s">
        <v>64</v>
      </c>
      <c r="Q191" s="5" t="s">
        <v>68</v>
      </c>
      <c r="R191" s="62"/>
    </row>
    <row r="192" spans="1:18" ht="93.75">
      <c r="A192" s="96">
        <v>164</v>
      </c>
      <c r="B192" s="24" t="s">
        <v>100</v>
      </c>
      <c r="C192" s="24" t="s">
        <v>101</v>
      </c>
      <c r="D192" s="6" t="s">
        <v>464</v>
      </c>
      <c r="E192" s="6" t="s">
        <v>465</v>
      </c>
      <c r="F192" s="24">
        <v>879</v>
      </c>
      <c r="G192" s="24" t="s">
        <v>182</v>
      </c>
      <c r="H192" s="8">
        <v>1</v>
      </c>
      <c r="I192" s="5">
        <v>10215572000</v>
      </c>
      <c r="J192" s="158" t="s">
        <v>430</v>
      </c>
      <c r="K192" s="142">
        <v>400000</v>
      </c>
      <c r="L192" s="24" t="s">
        <v>74</v>
      </c>
      <c r="M192" s="5" t="s">
        <v>79</v>
      </c>
      <c r="N192" s="5" t="s">
        <v>63</v>
      </c>
      <c r="O192" s="5" t="s">
        <v>64</v>
      </c>
      <c r="P192" s="5" t="s">
        <v>64</v>
      </c>
      <c r="Q192" s="5" t="s">
        <v>68</v>
      </c>
      <c r="R192" s="62"/>
    </row>
    <row r="193" spans="1:18" ht="93.75">
      <c r="A193" s="96">
        <v>165</v>
      </c>
      <c r="B193" s="5" t="s">
        <v>208</v>
      </c>
      <c r="C193" s="5" t="s">
        <v>208</v>
      </c>
      <c r="D193" s="6" t="s">
        <v>466</v>
      </c>
      <c r="E193" s="6" t="s">
        <v>467</v>
      </c>
      <c r="F193" s="5">
        <v>796</v>
      </c>
      <c r="G193" s="9" t="s">
        <v>73</v>
      </c>
      <c r="H193" s="8">
        <v>1</v>
      </c>
      <c r="I193" s="5">
        <v>10215572000</v>
      </c>
      <c r="J193" s="158" t="s">
        <v>430</v>
      </c>
      <c r="K193" s="142">
        <v>510000</v>
      </c>
      <c r="L193" s="24" t="s">
        <v>74</v>
      </c>
      <c r="M193" s="22" t="s">
        <v>61</v>
      </c>
      <c r="N193" s="5" t="s">
        <v>63</v>
      </c>
      <c r="O193" s="5" t="s">
        <v>64</v>
      </c>
      <c r="P193" s="5" t="s">
        <v>64</v>
      </c>
      <c r="Q193" s="5" t="s">
        <v>68</v>
      </c>
      <c r="R193" s="62"/>
    </row>
    <row r="194" spans="1:18" ht="93.75">
      <c r="A194" s="96">
        <v>166</v>
      </c>
      <c r="B194" s="5" t="s">
        <v>86</v>
      </c>
      <c r="C194" s="5" t="s">
        <v>86</v>
      </c>
      <c r="D194" s="6" t="s">
        <v>468</v>
      </c>
      <c r="E194" s="6" t="s">
        <v>469</v>
      </c>
      <c r="F194" s="24">
        <v>879</v>
      </c>
      <c r="G194" s="24" t="s">
        <v>182</v>
      </c>
      <c r="H194" s="8">
        <v>30</v>
      </c>
      <c r="I194" s="5">
        <v>10215572000</v>
      </c>
      <c r="J194" s="158" t="s">
        <v>430</v>
      </c>
      <c r="K194" s="142">
        <v>450000</v>
      </c>
      <c r="L194" s="24" t="s">
        <v>74</v>
      </c>
      <c r="M194" s="34" t="s">
        <v>175</v>
      </c>
      <c r="N194" s="5" t="s">
        <v>63</v>
      </c>
      <c r="O194" s="5" t="s">
        <v>64</v>
      </c>
      <c r="P194" s="5" t="s">
        <v>64</v>
      </c>
      <c r="Q194" s="5" t="s">
        <v>68</v>
      </c>
      <c r="R194" s="62"/>
    </row>
    <row r="195" spans="1:18" ht="93.75">
      <c r="A195" s="96">
        <v>167</v>
      </c>
      <c r="B195" s="5" t="s">
        <v>86</v>
      </c>
      <c r="C195" s="5" t="s">
        <v>86</v>
      </c>
      <c r="D195" s="28" t="s">
        <v>470</v>
      </c>
      <c r="E195" s="28" t="s">
        <v>471</v>
      </c>
      <c r="F195" s="24">
        <v>879</v>
      </c>
      <c r="G195" s="24" t="s">
        <v>182</v>
      </c>
      <c r="H195" s="43">
        <v>1</v>
      </c>
      <c r="I195" s="5">
        <v>10215572000</v>
      </c>
      <c r="J195" s="158" t="s">
        <v>430</v>
      </c>
      <c r="K195" s="142">
        <v>350000</v>
      </c>
      <c r="L195" s="24" t="s">
        <v>74</v>
      </c>
      <c r="M195" s="22" t="s">
        <v>61</v>
      </c>
      <c r="N195" s="24" t="s">
        <v>63</v>
      </c>
      <c r="O195" s="24" t="s">
        <v>64</v>
      </c>
      <c r="P195" s="5" t="s">
        <v>64</v>
      </c>
      <c r="Q195" s="5" t="s">
        <v>68</v>
      </c>
      <c r="R195" s="62"/>
    </row>
    <row r="196" spans="1:18" ht="93.75">
      <c r="A196" s="96">
        <v>168</v>
      </c>
      <c r="B196" s="22" t="s">
        <v>208</v>
      </c>
      <c r="C196" s="167" t="s">
        <v>207</v>
      </c>
      <c r="D196" s="6" t="s">
        <v>472</v>
      </c>
      <c r="E196" s="6" t="s">
        <v>465</v>
      </c>
      <c r="F196" s="24">
        <v>879</v>
      </c>
      <c r="G196" s="24" t="s">
        <v>182</v>
      </c>
      <c r="H196" s="8">
        <v>1</v>
      </c>
      <c r="I196" s="5">
        <v>10215572000</v>
      </c>
      <c r="J196" s="158" t="s">
        <v>430</v>
      </c>
      <c r="K196" s="142">
        <v>500000</v>
      </c>
      <c r="L196" s="24" t="s">
        <v>74</v>
      </c>
      <c r="M196" s="22" t="s">
        <v>61</v>
      </c>
      <c r="N196" s="5" t="s">
        <v>63</v>
      </c>
      <c r="O196" s="5" t="s">
        <v>64</v>
      </c>
      <c r="P196" s="5" t="s">
        <v>64</v>
      </c>
      <c r="Q196" s="5" t="s">
        <v>68</v>
      </c>
      <c r="R196" s="62"/>
    </row>
    <row r="197" spans="1:18" ht="93.75">
      <c r="A197" s="96">
        <v>169</v>
      </c>
      <c r="B197" s="167" t="s">
        <v>69</v>
      </c>
      <c r="C197" s="5" t="s">
        <v>70</v>
      </c>
      <c r="D197" s="6" t="s">
        <v>473</v>
      </c>
      <c r="E197" s="6" t="s">
        <v>467</v>
      </c>
      <c r="F197" s="24">
        <v>879</v>
      </c>
      <c r="G197" s="24" t="s">
        <v>182</v>
      </c>
      <c r="H197" s="8">
        <v>1</v>
      </c>
      <c r="I197" s="5">
        <v>10215572000</v>
      </c>
      <c r="J197" s="158" t="s">
        <v>430</v>
      </c>
      <c r="K197" s="142">
        <v>200000</v>
      </c>
      <c r="L197" s="24" t="s">
        <v>74</v>
      </c>
      <c r="M197" s="22" t="s">
        <v>61</v>
      </c>
      <c r="N197" s="5" t="s">
        <v>63</v>
      </c>
      <c r="O197" s="5" t="s">
        <v>64</v>
      </c>
      <c r="P197" s="5" t="s">
        <v>64</v>
      </c>
      <c r="Q197" s="5" t="s">
        <v>68</v>
      </c>
      <c r="R197" s="62"/>
    </row>
    <row r="198" spans="1:18" ht="93.75">
      <c r="A198" s="96">
        <v>170</v>
      </c>
      <c r="B198" s="167" t="s">
        <v>208</v>
      </c>
      <c r="C198" s="167" t="s">
        <v>207</v>
      </c>
      <c r="D198" s="6" t="s">
        <v>474</v>
      </c>
      <c r="E198" s="6" t="s">
        <v>475</v>
      </c>
      <c r="F198" s="24">
        <v>879</v>
      </c>
      <c r="G198" s="24" t="s">
        <v>182</v>
      </c>
      <c r="H198" s="8">
        <v>1</v>
      </c>
      <c r="I198" s="5">
        <v>10215572000</v>
      </c>
      <c r="J198" s="158" t="s">
        <v>430</v>
      </c>
      <c r="K198" s="142">
        <v>500000</v>
      </c>
      <c r="L198" s="24" t="s">
        <v>74</v>
      </c>
      <c r="M198" s="22" t="s">
        <v>61</v>
      </c>
      <c r="N198" s="5" t="s">
        <v>63</v>
      </c>
      <c r="O198" s="5" t="s">
        <v>64</v>
      </c>
      <c r="P198" s="5" t="s">
        <v>64</v>
      </c>
      <c r="Q198" s="5" t="s">
        <v>68</v>
      </c>
      <c r="R198" s="62"/>
    </row>
    <row r="199" spans="1:18" ht="93.75">
      <c r="A199" s="96">
        <v>171</v>
      </c>
      <c r="B199" s="167" t="s">
        <v>208</v>
      </c>
      <c r="C199" s="167" t="s">
        <v>207</v>
      </c>
      <c r="D199" s="6" t="s">
        <v>476</v>
      </c>
      <c r="E199" s="6" t="s">
        <v>477</v>
      </c>
      <c r="F199" s="24">
        <v>879</v>
      </c>
      <c r="G199" s="24" t="s">
        <v>182</v>
      </c>
      <c r="H199" s="8">
        <v>1</v>
      </c>
      <c r="I199" s="5">
        <v>10215572000</v>
      </c>
      <c r="J199" s="158" t="s">
        <v>430</v>
      </c>
      <c r="K199" s="142">
        <v>200000</v>
      </c>
      <c r="L199" s="24" t="s">
        <v>74</v>
      </c>
      <c r="M199" s="22" t="s">
        <v>61</v>
      </c>
      <c r="N199" s="5" t="s">
        <v>63</v>
      </c>
      <c r="O199" s="5" t="s">
        <v>64</v>
      </c>
      <c r="P199" s="5" t="s">
        <v>64</v>
      </c>
      <c r="Q199" s="5" t="s">
        <v>68</v>
      </c>
      <c r="R199" s="62"/>
    </row>
    <row r="200" spans="1:18" ht="93.75">
      <c r="A200" s="96">
        <v>172</v>
      </c>
      <c r="B200" s="167" t="s">
        <v>208</v>
      </c>
      <c r="C200" s="167" t="s">
        <v>207</v>
      </c>
      <c r="D200" s="6" t="s">
        <v>478</v>
      </c>
      <c r="E200" s="6" t="s">
        <v>479</v>
      </c>
      <c r="F200" s="24">
        <v>879</v>
      </c>
      <c r="G200" s="24" t="s">
        <v>182</v>
      </c>
      <c r="H200" s="8">
        <v>1</v>
      </c>
      <c r="I200" s="5">
        <v>10215572000</v>
      </c>
      <c r="J200" s="158" t="s">
        <v>430</v>
      </c>
      <c r="K200" s="142">
        <v>200000</v>
      </c>
      <c r="L200" s="24" t="s">
        <v>74</v>
      </c>
      <c r="M200" s="22" t="s">
        <v>61</v>
      </c>
      <c r="N200" s="5" t="s">
        <v>63</v>
      </c>
      <c r="O200" s="5" t="s">
        <v>64</v>
      </c>
      <c r="P200" s="5" t="s">
        <v>64</v>
      </c>
      <c r="Q200" s="5" t="s">
        <v>68</v>
      </c>
      <c r="R200" s="62"/>
    </row>
    <row r="201" spans="1:18" ht="93.75">
      <c r="A201" s="96">
        <v>173</v>
      </c>
      <c r="B201" s="167" t="s">
        <v>208</v>
      </c>
      <c r="C201" s="167" t="s">
        <v>207</v>
      </c>
      <c r="D201" s="6" t="s">
        <v>480</v>
      </c>
      <c r="E201" s="6" t="s">
        <v>481</v>
      </c>
      <c r="F201" s="24">
        <v>879</v>
      </c>
      <c r="G201" s="24" t="s">
        <v>182</v>
      </c>
      <c r="H201" s="8">
        <v>1</v>
      </c>
      <c r="I201" s="5">
        <v>10215572000</v>
      </c>
      <c r="J201" s="158" t="s">
        <v>430</v>
      </c>
      <c r="K201" s="142">
        <v>200000</v>
      </c>
      <c r="L201" s="24" t="s">
        <v>74</v>
      </c>
      <c r="M201" s="22" t="s">
        <v>61</v>
      </c>
      <c r="N201" s="5" t="s">
        <v>63</v>
      </c>
      <c r="O201" s="5" t="s">
        <v>64</v>
      </c>
      <c r="P201" s="5" t="s">
        <v>64</v>
      </c>
      <c r="Q201" s="5" t="s">
        <v>68</v>
      </c>
      <c r="R201" s="62"/>
    </row>
    <row r="202" spans="1:18" ht="93.75">
      <c r="A202" s="96">
        <v>174</v>
      </c>
      <c r="B202" s="167" t="s">
        <v>482</v>
      </c>
      <c r="C202" s="167" t="s">
        <v>482</v>
      </c>
      <c r="D202" s="91" t="s">
        <v>483</v>
      </c>
      <c r="E202" s="6" t="s">
        <v>484</v>
      </c>
      <c r="F202" s="24">
        <v>879</v>
      </c>
      <c r="G202" s="24" t="s">
        <v>182</v>
      </c>
      <c r="H202" s="8">
        <v>1</v>
      </c>
      <c r="I202" s="5">
        <v>10215572000</v>
      </c>
      <c r="J202" s="158" t="s">
        <v>430</v>
      </c>
      <c r="K202" s="142">
        <v>1200000</v>
      </c>
      <c r="L202" s="24" t="s">
        <v>74</v>
      </c>
      <c r="M202" s="22" t="s">
        <v>61</v>
      </c>
      <c r="N202" s="5" t="s">
        <v>63</v>
      </c>
      <c r="O202" s="5" t="s">
        <v>64</v>
      </c>
      <c r="P202" s="5" t="s">
        <v>64</v>
      </c>
      <c r="Q202" s="5" t="s">
        <v>68</v>
      </c>
      <c r="R202" s="62"/>
    </row>
    <row r="203" spans="1:18" ht="101.25">
      <c r="A203" s="96">
        <v>175</v>
      </c>
      <c r="B203" s="5" t="s">
        <v>86</v>
      </c>
      <c r="C203" s="5" t="s">
        <v>86</v>
      </c>
      <c r="D203" s="6" t="s">
        <v>485</v>
      </c>
      <c r="E203" s="28" t="s">
        <v>486</v>
      </c>
      <c r="F203" s="24">
        <v>879</v>
      </c>
      <c r="G203" s="24" t="s">
        <v>182</v>
      </c>
      <c r="H203" s="8">
        <v>1</v>
      </c>
      <c r="I203" s="5">
        <v>10215572000</v>
      </c>
      <c r="J203" s="158" t="s">
        <v>430</v>
      </c>
      <c r="K203" s="142">
        <v>7084000</v>
      </c>
      <c r="L203" s="24" t="s">
        <v>74</v>
      </c>
      <c r="M203" s="5" t="s">
        <v>79</v>
      </c>
      <c r="N203" s="5" t="s">
        <v>63</v>
      </c>
      <c r="O203" s="5" t="s">
        <v>64</v>
      </c>
      <c r="P203" s="5" t="s">
        <v>64</v>
      </c>
      <c r="Q203" s="5" t="s">
        <v>68</v>
      </c>
      <c r="R203" s="62"/>
    </row>
    <row r="204" spans="1:18" ht="93.75">
      <c r="A204" s="96">
        <v>176</v>
      </c>
      <c r="B204" s="167" t="s">
        <v>208</v>
      </c>
      <c r="C204" s="22" t="s">
        <v>208</v>
      </c>
      <c r="D204" s="6" t="s">
        <v>487</v>
      </c>
      <c r="E204" s="6" t="s">
        <v>488</v>
      </c>
      <c r="F204" s="24">
        <v>879</v>
      </c>
      <c r="G204" s="24" t="s">
        <v>182</v>
      </c>
      <c r="H204" s="8">
        <v>1</v>
      </c>
      <c r="I204" s="5">
        <v>10215572000</v>
      </c>
      <c r="J204" s="158" t="s">
        <v>430</v>
      </c>
      <c r="K204" s="142">
        <v>1989000</v>
      </c>
      <c r="L204" s="24" t="s">
        <v>74</v>
      </c>
      <c r="M204" s="22" t="s">
        <v>61</v>
      </c>
      <c r="N204" s="5" t="s">
        <v>63</v>
      </c>
      <c r="O204" s="5" t="s">
        <v>64</v>
      </c>
      <c r="P204" s="5" t="s">
        <v>64</v>
      </c>
      <c r="Q204" s="5" t="s">
        <v>68</v>
      </c>
      <c r="R204" s="62"/>
    </row>
    <row r="205" spans="1:18" ht="93.75">
      <c r="A205" s="96">
        <v>177</v>
      </c>
      <c r="B205" s="5" t="s">
        <v>86</v>
      </c>
      <c r="C205" s="5" t="s">
        <v>489</v>
      </c>
      <c r="D205" s="6" t="s">
        <v>490</v>
      </c>
      <c r="E205" s="6" t="s">
        <v>491</v>
      </c>
      <c r="F205" s="24">
        <v>879</v>
      </c>
      <c r="G205" s="24" t="s">
        <v>182</v>
      </c>
      <c r="H205" s="43">
        <v>1</v>
      </c>
      <c r="I205" s="5">
        <v>10215572000</v>
      </c>
      <c r="J205" s="158" t="s">
        <v>430</v>
      </c>
      <c r="K205" s="142">
        <v>240000</v>
      </c>
      <c r="L205" s="24" t="s">
        <v>74</v>
      </c>
      <c r="M205" s="98" t="s">
        <v>80</v>
      </c>
      <c r="N205" s="24" t="s">
        <v>492</v>
      </c>
      <c r="O205" s="168" t="s">
        <v>64</v>
      </c>
      <c r="P205" s="5" t="s">
        <v>64</v>
      </c>
      <c r="Q205" s="5" t="s">
        <v>68</v>
      </c>
      <c r="R205" s="62"/>
    </row>
    <row r="206" spans="1:18" ht="93.75">
      <c r="A206" s="96">
        <v>178</v>
      </c>
      <c r="B206" s="5" t="s">
        <v>493</v>
      </c>
      <c r="C206" s="5" t="s">
        <v>493</v>
      </c>
      <c r="D206" s="169" t="s">
        <v>494</v>
      </c>
      <c r="E206" s="170" t="s">
        <v>495</v>
      </c>
      <c r="F206" s="24">
        <v>879</v>
      </c>
      <c r="G206" s="24" t="s">
        <v>182</v>
      </c>
      <c r="H206" s="24">
        <v>1</v>
      </c>
      <c r="I206" s="5">
        <v>10215572000</v>
      </c>
      <c r="J206" s="158" t="s">
        <v>430</v>
      </c>
      <c r="K206" s="142">
        <f>85375*2</f>
        <v>170750</v>
      </c>
      <c r="L206" s="96" t="s">
        <v>108</v>
      </c>
      <c r="M206" s="5" t="s">
        <v>79</v>
      </c>
      <c r="N206" s="121" t="s">
        <v>63</v>
      </c>
      <c r="O206" s="96" t="s">
        <v>64</v>
      </c>
      <c r="P206" s="5" t="s">
        <v>64</v>
      </c>
      <c r="Q206" s="5" t="s">
        <v>68</v>
      </c>
      <c r="R206" s="62"/>
    </row>
    <row r="207" spans="1:18" ht="93.75">
      <c r="A207" s="96">
        <v>179</v>
      </c>
      <c r="B207" s="5" t="s">
        <v>331</v>
      </c>
      <c r="C207" s="5" t="s">
        <v>332</v>
      </c>
      <c r="D207" s="6" t="s">
        <v>523</v>
      </c>
      <c r="E207" s="6" t="s">
        <v>334</v>
      </c>
      <c r="F207" s="5">
        <v>796</v>
      </c>
      <c r="G207" s="9" t="s">
        <v>73</v>
      </c>
      <c r="H207" s="5">
        <v>100000</v>
      </c>
      <c r="I207" s="5">
        <v>10215572000</v>
      </c>
      <c r="J207" s="158" t="s">
        <v>430</v>
      </c>
      <c r="K207" s="171">
        <v>100000</v>
      </c>
      <c r="L207" s="30" t="s">
        <v>94</v>
      </c>
      <c r="M207" s="5" t="s">
        <v>79</v>
      </c>
      <c r="N207" s="5" t="s">
        <v>492</v>
      </c>
      <c r="O207" s="5" t="s">
        <v>64</v>
      </c>
      <c r="P207" s="5" t="s">
        <v>64</v>
      </c>
      <c r="Q207" s="5" t="s">
        <v>68</v>
      </c>
      <c r="R207" s="62"/>
    </row>
    <row r="208" spans="1:18" ht="93.75">
      <c r="A208" s="96">
        <v>180</v>
      </c>
      <c r="B208" s="5" t="s">
        <v>140</v>
      </c>
      <c r="C208" s="5" t="s">
        <v>329</v>
      </c>
      <c r="D208" s="6" t="s">
        <v>522</v>
      </c>
      <c r="E208" s="6" t="s">
        <v>522</v>
      </c>
      <c r="F208" s="5">
        <v>796</v>
      </c>
      <c r="G208" s="9" t="s">
        <v>73</v>
      </c>
      <c r="H208" s="5">
        <v>400</v>
      </c>
      <c r="I208" s="5">
        <v>10215572000</v>
      </c>
      <c r="J208" s="158" t="s">
        <v>430</v>
      </c>
      <c r="K208" s="171">
        <v>112332</v>
      </c>
      <c r="L208" s="30" t="s">
        <v>94</v>
      </c>
      <c r="M208" s="45" t="s">
        <v>285</v>
      </c>
      <c r="N208" s="5" t="s">
        <v>63</v>
      </c>
      <c r="O208" s="5" t="s">
        <v>64</v>
      </c>
      <c r="P208" s="5" t="s">
        <v>64</v>
      </c>
      <c r="Q208" s="5" t="s">
        <v>68</v>
      </c>
      <c r="R208" s="62"/>
    </row>
    <row r="209" spans="1:18" ht="93.75">
      <c r="A209" s="96">
        <v>181</v>
      </c>
      <c r="B209" s="5" t="s">
        <v>100</v>
      </c>
      <c r="C209" s="5" t="s">
        <v>101</v>
      </c>
      <c r="D209" s="28" t="s">
        <v>496</v>
      </c>
      <c r="E209" s="3" t="s">
        <v>497</v>
      </c>
      <c r="F209" s="24">
        <v>796</v>
      </c>
      <c r="G209" s="9" t="s">
        <v>73</v>
      </c>
      <c r="H209" s="24">
        <v>4</v>
      </c>
      <c r="I209" s="5">
        <v>10215572000</v>
      </c>
      <c r="J209" s="158" t="s">
        <v>430</v>
      </c>
      <c r="K209" s="172">
        <v>133760</v>
      </c>
      <c r="L209" s="96" t="s">
        <v>108</v>
      </c>
      <c r="M209" s="45" t="s">
        <v>285</v>
      </c>
      <c r="N209" s="24" t="s">
        <v>63</v>
      </c>
      <c r="O209" s="24"/>
      <c r="P209" s="5" t="s">
        <v>64</v>
      </c>
      <c r="Q209" s="5" t="s">
        <v>68</v>
      </c>
      <c r="R209" s="62"/>
    </row>
    <row r="210" spans="1:18" ht="93.75">
      <c r="A210" s="96">
        <v>182</v>
      </c>
      <c r="B210" s="5" t="s">
        <v>117</v>
      </c>
      <c r="C210" s="5" t="s">
        <v>117</v>
      </c>
      <c r="D210" s="6" t="s">
        <v>498</v>
      </c>
      <c r="E210" s="6" t="s">
        <v>499</v>
      </c>
      <c r="F210" s="5">
        <v>168</v>
      </c>
      <c r="G210" s="5" t="s">
        <v>85</v>
      </c>
      <c r="H210" s="5">
        <v>20.8</v>
      </c>
      <c r="I210" s="5">
        <v>10215572000</v>
      </c>
      <c r="J210" s="158" t="s">
        <v>430</v>
      </c>
      <c r="K210" s="142">
        <v>2683200</v>
      </c>
      <c r="L210" s="96" t="s">
        <v>108</v>
      </c>
      <c r="M210" s="45" t="s">
        <v>285</v>
      </c>
      <c r="N210" s="5" t="s">
        <v>63</v>
      </c>
      <c r="O210" s="5" t="s">
        <v>64</v>
      </c>
      <c r="P210" s="5" t="s">
        <v>64</v>
      </c>
      <c r="Q210" s="5" t="s">
        <v>68</v>
      </c>
      <c r="R210" s="62"/>
    </row>
    <row r="211" spans="1:18" ht="93.75">
      <c r="A211" s="96">
        <v>183</v>
      </c>
      <c r="B211" s="24" t="s">
        <v>117</v>
      </c>
      <c r="C211" s="24" t="s">
        <v>117</v>
      </c>
      <c r="D211" s="28" t="s">
        <v>500</v>
      </c>
      <c r="E211" s="28" t="s">
        <v>457</v>
      </c>
      <c r="F211" s="5">
        <v>113</v>
      </c>
      <c r="G211" s="5" t="s">
        <v>179</v>
      </c>
      <c r="H211" s="43">
        <v>36</v>
      </c>
      <c r="I211" s="5">
        <v>10215572000</v>
      </c>
      <c r="J211" s="158" t="s">
        <v>430</v>
      </c>
      <c r="K211" s="142">
        <v>5862636</v>
      </c>
      <c r="L211" s="96" t="s">
        <v>108</v>
      </c>
      <c r="M211" s="34" t="s">
        <v>175</v>
      </c>
      <c r="N211" s="24" t="s">
        <v>63</v>
      </c>
      <c r="O211" s="168" t="s">
        <v>64</v>
      </c>
      <c r="P211" s="5" t="s">
        <v>64</v>
      </c>
      <c r="Q211" s="5" t="s">
        <v>68</v>
      </c>
      <c r="R211" s="111"/>
    </row>
    <row r="212" spans="1:18" ht="93.75">
      <c r="A212" s="96">
        <v>184</v>
      </c>
      <c r="B212" s="24" t="s">
        <v>117</v>
      </c>
      <c r="C212" s="24" t="s">
        <v>117</v>
      </c>
      <c r="D212" s="28" t="s">
        <v>501</v>
      </c>
      <c r="E212" s="28" t="s">
        <v>457</v>
      </c>
      <c r="F212" s="5">
        <v>113</v>
      </c>
      <c r="G212" s="5" t="s">
        <v>179</v>
      </c>
      <c r="H212" s="43">
        <v>18</v>
      </c>
      <c r="I212" s="5">
        <v>10215572000</v>
      </c>
      <c r="J212" s="158" t="s">
        <v>430</v>
      </c>
      <c r="K212" s="142">
        <v>3116394</v>
      </c>
      <c r="L212" s="96" t="s">
        <v>108</v>
      </c>
      <c r="M212" s="34" t="s">
        <v>175</v>
      </c>
      <c r="N212" s="24" t="s">
        <v>63</v>
      </c>
      <c r="O212" s="168" t="s">
        <v>64</v>
      </c>
      <c r="P212" s="5" t="s">
        <v>64</v>
      </c>
      <c r="Q212" s="5" t="s">
        <v>68</v>
      </c>
      <c r="R212" s="111"/>
    </row>
    <row r="213" spans="1:18" ht="93.75">
      <c r="A213" s="96">
        <v>185</v>
      </c>
      <c r="B213" s="24" t="s">
        <v>100</v>
      </c>
      <c r="C213" s="24" t="s">
        <v>101</v>
      </c>
      <c r="D213" s="28" t="s">
        <v>502</v>
      </c>
      <c r="E213" s="28" t="s">
        <v>503</v>
      </c>
      <c r="F213" s="24">
        <v>796</v>
      </c>
      <c r="G213" s="9" t="s">
        <v>73</v>
      </c>
      <c r="H213" s="43">
        <v>1</v>
      </c>
      <c r="I213" s="5">
        <v>10215572000</v>
      </c>
      <c r="J213" s="158" t="s">
        <v>430</v>
      </c>
      <c r="K213" s="142">
        <v>378000</v>
      </c>
      <c r="L213" s="96" t="s">
        <v>108</v>
      </c>
      <c r="M213" s="98" t="s">
        <v>80</v>
      </c>
      <c r="N213" s="24" t="s">
        <v>63</v>
      </c>
      <c r="O213" s="168" t="s">
        <v>64</v>
      </c>
      <c r="P213" s="5" t="s">
        <v>64</v>
      </c>
      <c r="Q213" s="5" t="s">
        <v>68</v>
      </c>
      <c r="R213" s="111"/>
    </row>
    <row r="214" spans="1:18" ht="93.75">
      <c r="A214" s="96">
        <v>186</v>
      </c>
      <c r="B214" s="24" t="s">
        <v>433</v>
      </c>
      <c r="C214" s="24" t="s">
        <v>433</v>
      </c>
      <c r="D214" s="28" t="s">
        <v>504</v>
      </c>
      <c r="E214" s="28" t="s">
        <v>503</v>
      </c>
      <c r="F214" s="24">
        <v>796</v>
      </c>
      <c r="G214" s="9" t="s">
        <v>73</v>
      </c>
      <c r="H214" s="43">
        <v>1</v>
      </c>
      <c r="I214" s="5">
        <v>10215572000</v>
      </c>
      <c r="J214" s="158" t="s">
        <v>430</v>
      </c>
      <c r="K214" s="142">
        <v>5665220</v>
      </c>
      <c r="L214" s="96" t="s">
        <v>108</v>
      </c>
      <c r="M214" s="98" t="s">
        <v>80</v>
      </c>
      <c r="N214" s="24" t="s">
        <v>63</v>
      </c>
      <c r="O214" s="168" t="s">
        <v>64</v>
      </c>
      <c r="P214" s="5" t="s">
        <v>64</v>
      </c>
      <c r="Q214" s="5" t="s">
        <v>68</v>
      </c>
      <c r="R214" s="111"/>
    </row>
    <row r="215" spans="1:18" ht="93.75">
      <c r="A215" s="96">
        <v>187</v>
      </c>
      <c r="B215" s="167" t="s">
        <v>208</v>
      </c>
      <c r="C215" s="167" t="s">
        <v>207</v>
      </c>
      <c r="D215" s="6" t="s">
        <v>505</v>
      </c>
      <c r="E215" s="6" t="s">
        <v>506</v>
      </c>
      <c r="F215" s="24">
        <v>879</v>
      </c>
      <c r="G215" s="24" t="s">
        <v>182</v>
      </c>
      <c r="H215" s="8">
        <v>1</v>
      </c>
      <c r="I215" s="5">
        <v>10215572000</v>
      </c>
      <c r="J215" s="158" t="s">
        <v>430</v>
      </c>
      <c r="K215" s="142">
        <v>300000</v>
      </c>
      <c r="L215" s="96" t="s">
        <v>108</v>
      </c>
      <c r="M215" s="5" t="s">
        <v>158</v>
      </c>
      <c r="N215" s="5" t="s">
        <v>63</v>
      </c>
      <c r="O215" s="5" t="s">
        <v>64</v>
      </c>
      <c r="P215" s="5" t="s">
        <v>64</v>
      </c>
      <c r="Q215" s="5" t="s">
        <v>68</v>
      </c>
      <c r="R215" s="111"/>
    </row>
    <row r="216" spans="1:18" ht="93.75">
      <c r="A216" s="96">
        <v>188</v>
      </c>
      <c r="B216" s="22" t="s">
        <v>208</v>
      </c>
      <c r="C216" s="22" t="s">
        <v>208</v>
      </c>
      <c r="D216" s="6" t="s">
        <v>507</v>
      </c>
      <c r="E216" s="6" t="s">
        <v>508</v>
      </c>
      <c r="F216" s="24">
        <v>879</v>
      </c>
      <c r="G216" s="24" t="s">
        <v>182</v>
      </c>
      <c r="H216" s="8">
        <v>1</v>
      </c>
      <c r="I216" s="5">
        <v>10215572000</v>
      </c>
      <c r="J216" s="158" t="s">
        <v>430</v>
      </c>
      <c r="K216" s="142">
        <v>300000</v>
      </c>
      <c r="L216" s="96" t="s">
        <v>108</v>
      </c>
      <c r="M216" s="22" t="s">
        <v>61</v>
      </c>
      <c r="N216" s="5" t="s">
        <v>63</v>
      </c>
      <c r="O216" s="5" t="s">
        <v>64</v>
      </c>
      <c r="P216" s="5" t="s">
        <v>64</v>
      </c>
      <c r="Q216" s="5" t="s">
        <v>68</v>
      </c>
      <c r="R216" s="111"/>
    </row>
    <row r="217" spans="1:18" ht="93.75">
      <c r="A217" s="96">
        <v>189</v>
      </c>
      <c r="B217" s="167" t="s">
        <v>208</v>
      </c>
      <c r="C217" s="167" t="s">
        <v>207</v>
      </c>
      <c r="D217" s="28" t="s">
        <v>509</v>
      </c>
      <c r="E217" s="28" t="s">
        <v>429</v>
      </c>
      <c r="F217" s="5">
        <v>796</v>
      </c>
      <c r="G217" s="9" t="s">
        <v>73</v>
      </c>
      <c r="H217" s="43">
        <v>1</v>
      </c>
      <c r="I217" s="5">
        <v>10215572000</v>
      </c>
      <c r="J217" s="158" t="s">
        <v>430</v>
      </c>
      <c r="K217" s="142">
        <v>200000</v>
      </c>
      <c r="L217" s="96" t="s">
        <v>108</v>
      </c>
      <c r="M217" s="24" t="s">
        <v>80</v>
      </c>
      <c r="N217" s="5" t="s">
        <v>63</v>
      </c>
      <c r="O217" s="24" t="s">
        <v>64</v>
      </c>
      <c r="P217" s="5" t="s">
        <v>64</v>
      </c>
      <c r="Q217" s="5" t="s">
        <v>68</v>
      </c>
      <c r="R217" s="111"/>
    </row>
    <row r="218" spans="1:18" ht="93.75">
      <c r="A218" s="96">
        <v>190</v>
      </c>
      <c r="B218" s="5" t="s">
        <v>100</v>
      </c>
      <c r="C218" s="5" t="s">
        <v>101</v>
      </c>
      <c r="D218" s="28" t="s">
        <v>510</v>
      </c>
      <c r="E218" s="6" t="s">
        <v>511</v>
      </c>
      <c r="F218" s="24">
        <v>796</v>
      </c>
      <c r="G218" s="9" t="s">
        <v>73</v>
      </c>
      <c r="H218" s="24">
        <v>1</v>
      </c>
      <c r="I218" s="5">
        <v>10215572000</v>
      </c>
      <c r="J218" s="158" t="s">
        <v>430</v>
      </c>
      <c r="K218" s="172">
        <f>138000/1.2</f>
        <v>115000</v>
      </c>
      <c r="L218" s="34" t="s">
        <v>225</v>
      </c>
      <c r="M218" s="22" t="s">
        <v>61</v>
      </c>
      <c r="N218" s="24" t="s">
        <v>63</v>
      </c>
      <c r="O218" s="24" t="s">
        <v>64</v>
      </c>
      <c r="P218" s="5" t="s">
        <v>64</v>
      </c>
      <c r="Q218" s="5" t="s">
        <v>68</v>
      </c>
      <c r="R218" s="111"/>
    </row>
    <row r="219" spans="1:18" ht="93.75">
      <c r="A219" s="96">
        <v>191</v>
      </c>
      <c r="B219" s="24" t="s">
        <v>125</v>
      </c>
      <c r="C219" s="24" t="s">
        <v>125</v>
      </c>
      <c r="D219" s="28" t="s">
        <v>512</v>
      </c>
      <c r="E219" s="28" t="s">
        <v>513</v>
      </c>
      <c r="F219" s="24">
        <v>879</v>
      </c>
      <c r="G219" s="24" t="s">
        <v>182</v>
      </c>
      <c r="H219" s="43">
        <v>1</v>
      </c>
      <c r="I219" s="5">
        <v>10215572000</v>
      </c>
      <c r="J219" s="158" t="s">
        <v>430</v>
      </c>
      <c r="K219" s="142">
        <v>4263303</v>
      </c>
      <c r="L219" s="34" t="s">
        <v>225</v>
      </c>
      <c r="M219" s="22" t="s">
        <v>61</v>
      </c>
      <c r="N219" s="24" t="s">
        <v>63</v>
      </c>
      <c r="O219" s="168" t="s">
        <v>64</v>
      </c>
      <c r="P219" s="5" t="s">
        <v>64</v>
      </c>
      <c r="Q219" s="5" t="s">
        <v>68</v>
      </c>
      <c r="R219" s="111"/>
    </row>
    <row r="220" spans="1:17" ht="20.25">
      <c r="A220" s="127"/>
      <c r="B220" s="132"/>
      <c r="C220" s="132"/>
      <c r="D220" s="165" t="s">
        <v>524</v>
      </c>
      <c r="E220" s="173"/>
      <c r="F220" s="132"/>
      <c r="G220" s="132"/>
      <c r="H220" s="132"/>
      <c r="I220" s="132"/>
      <c r="J220" s="130"/>
      <c r="K220" s="133"/>
      <c r="L220" s="132"/>
      <c r="M220" s="132"/>
      <c r="N220" s="132"/>
      <c r="O220" s="92"/>
      <c r="P220" s="132"/>
      <c r="Q220" s="132"/>
    </row>
    <row r="221" spans="1:17" ht="60.75">
      <c r="A221" s="96">
        <v>192</v>
      </c>
      <c r="B221" s="123" t="s">
        <v>167</v>
      </c>
      <c r="C221" s="123" t="s">
        <v>168</v>
      </c>
      <c r="D221" s="28" t="s">
        <v>525</v>
      </c>
      <c r="E221" s="28" t="s">
        <v>526</v>
      </c>
      <c r="F221" s="24">
        <v>796</v>
      </c>
      <c r="G221" s="9" t="s">
        <v>73</v>
      </c>
      <c r="H221" s="24">
        <v>1</v>
      </c>
      <c r="I221" s="24">
        <v>71112000000</v>
      </c>
      <c r="J221" s="24" t="s">
        <v>527</v>
      </c>
      <c r="K221" s="142">
        <v>250000</v>
      </c>
      <c r="L221" s="30" t="s">
        <v>94</v>
      </c>
      <c r="M221" s="22" t="s">
        <v>104</v>
      </c>
      <c r="N221" s="27" t="s">
        <v>81</v>
      </c>
      <c r="O221" s="24" t="s">
        <v>91</v>
      </c>
      <c r="P221" s="5" t="s">
        <v>64</v>
      </c>
      <c r="Q221" s="5" t="s">
        <v>68</v>
      </c>
    </row>
    <row r="222" spans="1:17" ht="40.5">
      <c r="A222" s="96">
        <v>193</v>
      </c>
      <c r="B222" s="24" t="s">
        <v>268</v>
      </c>
      <c r="C222" s="24" t="s">
        <v>269</v>
      </c>
      <c r="D222" s="28" t="s">
        <v>528</v>
      </c>
      <c r="E222" s="28" t="s">
        <v>529</v>
      </c>
      <c r="F222" s="24">
        <v>366</v>
      </c>
      <c r="G222" s="24" t="s">
        <v>60</v>
      </c>
      <c r="H222" s="24">
        <v>1</v>
      </c>
      <c r="I222" s="24">
        <v>71112000000</v>
      </c>
      <c r="J222" s="24" t="s">
        <v>527</v>
      </c>
      <c r="K222" s="142">
        <v>700000</v>
      </c>
      <c r="L222" s="30" t="s">
        <v>94</v>
      </c>
      <c r="M222" s="22" t="s">
        <v>61</v>
      </c>
      <c r="N222" s="27" t="s">
        <v>81</v>
      </c>
      <c r="O222" s="24" t="s">
        <v>91</v>
      </c>
      <c r="P222" s="5" t="s">
        <v>64</v>
      </c>
      <c r="Q222" s="5" t="s">
        <v>68</v>
      </c>
    </row>
    <row r="223" spans="1:17" ht="40.5">
      <c r="A223" s="96">
        <v>194</v>
      </c>
      <c r="B223" s="24" t="s">
        <v>105</v>
      </c>
      <c r="C223" s="24" t="s">
        <v>106</v>
      </c>
      <c r="D223" s="28" t="s">
        <v>530</v>
      </c>
      <c r="E223" s="28" t="s">
        <v>526</v>
      </c>
      <c r="F223" s="24">
        <v>796</v>
      </c>
      <c r="G223" s="9" t="s">
        <v>73</v>
      </c>
      <c r="H223" s="24">
        <v>2</v>
      </c>
      <c r="I223" s="24">
        <v>71112000000</v>
      </c>
      <c r="J223" s="24" t="s">
        <v>527</v>
      </c>
      <c r="K223" s="142">
        <v>170000</v>
      </c>
      <c r="L223" s="30" t="s">
        <v>94</v>
      </c>
      <c r="M223" s="22" t="s">
        <v>104</v>
      </c>
      <c r="N223" s="27" t="s">
        <v>81</v>
      </c>
      <c r="O223" s="24" t="s">
        <v>91</v>
      </c>
      <c r="P223" s="5" t="s">
        <v>64</v>
      </c>
      <c r="Q223" s="5" t="s">
        <v>68</v>
      </c>
    </row>
    <row r="224" spans="1:17" ht="40.5">
      <c r="A224" s="96">
        <v>195</v>
      </c>
      <c r="B224" s="24" t="s">
        <v>121</v>
      </c>
      <c r="C224" s="24" t="s">
        <v>531</v>
      </c>
      <c r="D224" s="28" t="s">
        <v>532</v>
      </c>
      <c r="E224" s="28" t="s">
        <v>526</v>
      </c>
      <c r="F224" s="24">
        <v>796</v>
      </c>
      <c r="G224" s="9" t="s">
        <v>73</v>
      </c>
      <c r="H224" s="24">
        <v>48</v>
      </c>
      <c r="I224" s="24">
        <v>71112000000</v>
      </c>
      <c r="J224" s="24" t="s">
        <v>527</v>
      </c>
      <c r="K224" s="142">
        <v>115000</v>
      </c>
      <c r="L224" s="30" t="s">
        <v>94</v>
      </c>
      <c r="M224" s="22" t="s">
        <v>104</v>
      </c>
      <c r="N224" s="27" t="s">
        <v>81</v>
      </c>
      <c r="O224" s="24" t="s">
        <v>91</v>
      </c>
      <c r="P224" s="5" t="s">
        <v>64</v>
      </c>
      <c r="Q224" s="5" t="s">
        <v>68</v>
      </c>
    </row>
    <row r="225" spans="1:18" ht="60.75">
      <c r="A225" s="96">
        <v>196</v>
      </c>
      <c r="B225" s="39" t="s">
        <v>167</v>
      </c>
      <c r="C225" s="39" t="s">
        <v>533</v>
      </c>
      <c r="D225" s="29" t="s">
        <v>534</v>
      </c>
      <c r="E225" s="29" t="s">
        <v>535</v>
      </c>
      <c r="F225" s="24">
        <v>796</v>
      </c>
      <c r="G225" s="9" t="s">
        <v>73</v>
      </c>
      <c r="H225" s="24">
        <v>1</v>
      </c>
      <c r="I225" s="24">
        <v>71112654000</v>
      </c>
      <c r="J225" s="24" t="s">
        <v>536</v>
      </c>
      <c r="K225" s="142">
        <v>650000</v>
      </c>
      <c r="L225" s="30" t="s">
        <v>94</v>
      </c>
      <c r="M225" s="22" t="s">
        <v>104</v>
      </c>
      <c r="N225" s="5" t="s">
        <v>323</v>
      </c>
      <c r="O225" s="24" t="s">
        <v>91</v>
      </c>
      <c r="P225" s="5" t="s">
        <v>64</v>
      </c>
      <c r="Q225" s="5" t="s">
        <v>68</v>
      </c>
      <c r="R225" s="58"/>
    </row>
    <row r="226" spans="1:18" ht="60.75">
      <c r="A226" s="96">
        <v>197</v>
      </c>
      <c r="B226" s="39" t="s">
        <v>167</v>
      </c>
      <c r="C226" s="39" t="s">
        <v>533</v>
      </c>
      <c r="D226" s="29" t="s">
        <v>537</v>
      </c>
      <c r="E226" s="29" t="s">
        <v>535</v>
      </c>
      <c r="F226" s="24">
        <v>796</v>
      </c>
      <c r="G226" s="9" t="s">
        <v>73</v>
      </c>
      <c r="H226" s="24">
        <v>1</v>
      </c>
      <c r="I226" s="24">
        <v>71112654000</v>
      </c>
      <c r="J226" s="24" t="s">
        <v>536</v>
      </c>
      <c r="K226" s="142">
        <v>650000</v>
      </c>
      <c r="L226" s="30" t="s">
        <v>94</v>
      </c>
      <c r="M226" s="22" t="s">
        <v>104</v>
      </c>
      <c r="N226" s="5" t="s">
        <v>323</v>
      </c>
      <c r="O226" s="24" t="s">
        <v>91</v>
      </c>
      <c r="P226" s="5" t="s">
        <v>64</v>
      </c>
      <c r="Q226" s="5" t="s">
        <v>68</v>
      </c>
      <c r="R226" s="58"/>
    </row>
    <row r="227" spans="1:18" ht="56.25">
      <c r="A227" s="96">
        <v>198</v>
      </c>
      <c r="B227" s="24" t="s">
        <v>121</v>
      </c>
      <c r="C227" s="24" t="s">
        <v>538</v>
      </c>
      <c r="D227" s="29" t="s">
        <v>539</v>
      </c>
      <c r="E227" s="28" t="s">
        <v>540</v>
      </c>
      <c r="F227" s="24">
        <v>796</v>
      </c>
      <c r="G227" s="9" t="s">
        <v>73</v>
      </c>
      <c r="H227" s="24">
        <v>76</v>
      </c>
      <c r="I227" s="24" t="s">
        <v>541</v>
      </c>
      <c r="J227" s="160" t="s">
        <v>542</v>
      </c>
      <c r="K227" s="142">
        <v>1000000</v>
      </c>
      <c r="L227" s="30" t="s">
        <v>94</v>
      </c>
      <c r="M227" s="22" t="s">
        <v>104</v>
      </c>
      <c r="N227" s="5" t="s">
        <v>323</v>
      </c>
      <c r="O227" s="24" t="s">
        <v>91</v>
      </c>
      <c r="P227" s="5" t="s">
        <v>64</v>
      </c>
      <c r="Q227" s="5" t="s">
        <v>68</v>
      </c>
      <c r="R227" s="58"/>
    </row>
    <row r="228" spans="1:18" ht="40.5">
      <c r="A228" s="96">
        <v>199</v>
      </c>
      <c r="B228" s="24" t="s">
        <v>76</v>
      </c>
      <c r="C228" s="24" t="s">
        <v>543</v>
      </c>
      <c r="D228" s="28" t="s">
        <v>544</v>
      </c>
      <c r="E228" s="28" t="s">
        <v>540</v>
      </c>
      <c r="F228" s="24">
        <v>879</v>
      </c>
      <c r="G228" s="24" t="s">
        <v>182</v>
      </c>
      <c r="H228" s="89" t="s">
        <v>545</v>
      </c>
      <c r="I228" s="24">
        <v>71112000000</v>
      </c>
      <c r="J228" s="24" t="s">
        <v>527</v>
      </c>
      <c r="K228" s="142">
        <v>250000</v>
      </c>
      <c r="L228" s="30" t="s">
        <v>94</v>
      </c>
      <c r="M228" s="22" t="s">
        <v>61</v>
      </c>
      <c r="N228" s="27" t="s">
        <v>81</v>
      </c>
      <c r="O228" s="24" t="s">
        <v>91</v>
      </c>
      <c r="P228" s="5" t="s">
        <v>64</v>
      </c>
      <c r="Q228" s="5" t="s">
        <v>68</v>
      </c>
      <c r="R228" s="58"/>
    </row>
    <row r="229" spans="1:18" ht="40.5">
      <c r="A229" s="96">
        <v>200</v>
      </c>
      <c r="B229" s="24" t="s">
        <v>121</v>
      </c>
      <c r="C229" s="24" t="s">
        <v>164</v>
      </c>
      <c r="D229" s="28" t="s">
        <v>546</v>
      </c>
      <c r="E229" s="28" t="s">
        <v>540</v>
      </c>
      <c r="F229" s="24">
        <v>796</v>
      </c>
      <c r="G229" s="9" t="s">
        <v>73</v>
      </c>
      <c r="H229" s="24">
        <v>1</v>
      </c>
      <c r="I229" s="24">
        <v>71112000000</v>
      </c>
      <c r="J229" s="24" t="s">
        <v>527</v>
      </c>
      <c r="K229" s="142">
        <v>175000</v>
      </c>
      <c r="L229" s="9" t="s">
        <v>79</v>
      </c>
      <c r="M229" s="24" t="s">
        <v>80</v>
      </c>
      <c r="N229" s="27" t="s">
        <v>81</v>
      </c>
      <c r="O229" s="24" t="s">
        <v>91</v>
      </c>
      <c r="P229" s="5" t="s">
        <v>64</v>
      </c>
      <c r="Q229" s="5" t="s">
        <v>68</v>
      </c>
      <c r="R229" s="58"/>
    </row>
    <row r="230" spans="1:18" ht="60.75">
      <c r="A230" s="96">
        <v>201</v>
      </c>
      <c r="B230" s="39" t="s">
        <v>167</v>
      </c>
      <c r="C230" s="39" t="s">
        <v>533</v>
      </c>
      <c r="D230" s="29" t="s">
        <v>547</v>
      </c>
      <c r="E230" s="29" t="s">
        <v>178</v>
      </c>
      <c r="F230" s="24">
        <v>796</v>
      </c>
      <c r="G230" s="9" t="s">
        <v>73</v>
      </c>
      <c r="H230" s="24">
        <v>1</v>
      </c>
      <c r="I230" s="24">
        <v>71112654000</v>
      </c>
      <c r="J230" s="24" t="s">
        <v>536</v>
      </c>
      <c r="K230" s="142">
        <v>450000</v>
      </c>
      <c r="L230" s="9" t="s">
        <v>79</v>
      </c>
      <c r="M230" s="5" t="s">
        <v>79</v>
      </c>
      <c r="N230" s="5" t="s">
        <v>323</v>
      </c>
      <c r="O230" s="24" t="s">
        <v>91</v>
      </c>
      <c r="P230" s="5" t="s">
        <v>64</v>
      </c>
      <c r="Q230" s="5" t="s">
        <v>68</v>
      </c>
      <c r="R230" s="58"/>
    </row>
    <row r="231" spans="1:18" ht="60.75">
      <c r="A231" s="96">
        <v>202</v>
      </c>
      <c r="B231" s="24" t="s">
        <v>146</v>
      </c>
      <c r="C231" s="24" t="s">
        <v>146</v>
      </c>
      <c r="D231" s="28" t="s">
        <v>548</v>
      </c>
      <c r="E231" s="29" t="s">
        <v>178</v>
      </c>
      <c r="F231" s="24">
        <v>796</v>
      </c>
      <c r="G231" s="9" t="s">
        <v>73</v>
      </c>
      <c r="H231" s="24">
        <v>17</v>
      </c>
      <c r="I231" s="24">
        <v>71112000000</v>
      </c>
      <c r="J231" s="24" t="s">
        <v>549</v>
      </c>
      <c r="K231" s="142">
        <v>170000</v>
      </c>
      <c r="L231" s="9" t="s">
        <v>79</v>
      </c>
      <c r="M231" s="22" t="s">
        <v>61</v>
      </c>
      <c r="N231" s="5" t="s">
        <v>323</v>
      </c>
      <c r="O231" s="24" t="s">
        <v>91</v>
      </c>
      <c r="P231" s="5" t="s">
        <v>64</v>
      </c>
      <c r="Q231" s="5" t="s">
        <v>68</v>
      </c>
      <c r="R231" s="58"/>
    </row>
    <row r="232" spans="1:18" ht="60.75">
      <c r="A232" s="96">
        <v>203</v>
      </c>
      <c r="B232" s="24" t="s">
        <v>550</v>
      </c>
      <c r="C232" s="24" t="s">
        <v>551</v>
      </c>
      <c r="D232" s="28" t="s">
        <v>552</v>
      </c>
      <c r="E232" s="28" t="s">
        <v>553</v>
      </c>
      <c r="F232" s="24">
        <v>879</v>
      </c>
      <c r="G232" s="24" t="s">
        <v>182</v>
      </c>
      <c r="H232" s="89" t="s">
        <v>545</v>
      </c>
      <c r="I232" s="24" t="s">
        <v>541</v>
      </c>
      <c r="J232" s="24" t="s">
        <v>554</v>
      </c>
      <c r="K232" s="142">
        <v>2000000</v>
      </c>
      <c r="L232" s="24" t="s">
        <v>74</v>
      </c>
      <c r="M232" s="22" t="s">
        <v>61</v>
      </c>
      <c r="N232" s="27" t="s">
        <v>63</v>
      </c>
      <c r="O232" s="24" t="s">
        <v>64</v>
      </c>
      <c r="P232" s="5" t="s">
        <v>64</v>
      </c>
      <c r="Q232" s="5" t="s">
        <v>68</v>
      </c>
      <c r="R232" s="58"/>
    </row>
    <row r="233" spans="1:18" ht="60.75">
      <c r="A233" s="96">
        <v>204</v>
      </c>
      <c r="B233" s="24" t="s">
        <v>132</v>
      </c>
      <c r="C233" s="24" t="s">
        <v>132</v>
      </c>
      <c r="D233" s="28" t="s">
        <v>555</v>
      </c>
      <c r="E233" s="28" t="s">
        <v>556</v>
      </c>
      <c r="F233" s="24">
        <v>168</v>
      </c>
      <c r="G233" s="5" t="s">
        <v>85</v>
      </c>
      <c r="H233" s="89" t="s">
        <v>545</v>
      </c>
      <c r="I233" s="24">
        <v>71121656000</v>
      </c>
      <c r="J233" s="24" t="s">
        <v>557</v>
      </c>
      <c r="K233" s="142">
        <v>350000</v>
      </c>
      <c r="L233" s="24" t="s">
        <v>74</v>
      </c>
      <c r="M233" s="22" t="s">
        <v>61</v>
      </c>
      <c r="N233" s="27" t="s">
        <v>63</v>
      </c>
      <c r="O233" s="24" t="s">
        <v>64</v>
      </c>
      <c r="P233" s="5" t="s">
        <v>64</v>
      </c>
      <c r="Q233" s="5" t="s">
        <v>68</v>
      </c>
      <c r="R233" s="58"/>
    </row>
    <row r="234" spans="1:18" ht="60.75">
      <c r="A234" s="96">
        <v>205</v>
      </c>
      <c r="B234" s="24" t="s">
        <v>117</v>
      </c>
      <c r="C234" s="24" t="s">
        <v>558</v>
      </c>
      <c r="D234" s="28" t="s">
        <v>559</v>
      </c>
      <c r="E234" s="28" t="s">
        <v>556</v>
      </c>
      <c r="F234" s="24">
        <v>166</v>
      </c>
      <c r="G234" s="24" t="s">
        <v>173</v>
      </c>
      <c r="H234" s="24">
        <v>2500</v>
      </c>
      <c r="I234" s="24">
        <v>71112000000</v>
      </c>
      <c r="J234" s="24" t="s">
        <v>527</v>
      </c>
      <c r="K234" s="142">
        <v>680000</v>
      </c>
      <c r="L234" s="24" t="s">
        <v>74</v>
      </c>
      <c r="M234" s="22" t="s">
        <v>104</v>
      </c>
      <c r="N234" s="27" t="s">
        <v>63</v>
      </c>
      <c r="O234" s="24" t="s">
        <v>64</v>
      </c>
      <c r="P234" s="5" t="s">
        <v>64</v>
      </c>
      <c r="Q234" s="5" t="s">
        <v>68</v>
      </c>
      <c r="R234" s="58"/>
    </row>
    <row r="235" spans="1:17" ht="60.75">
      <c r="A235" s="96">
        <v>206</v>
      </c>
      <c r="B235" s="24" t="s">
        <v>560</v>
      </c>
      <c r="C235" s="24" t="s">
        <v>561</v>
      </c>
      <c r="D235" s="28" t="s">
        <v>562</v>
      </c>
      <c r="E235" s="28" t="s">
        <v>556</v>
      </c>
      <c r="F235" s="24">
        <v>168</v>
      </c>
      <c r="G235" s="5" t="s">
        <v>85</v>
      </c>
      <c r="H235" s="24">
        <v>740</v>
      </c>
      <c r="I235" s="24">
        <v>71112000000</v>
      </c>
      <c r="J235" s="24" t="s">
        <v>527</v>
      </c>
      <c r="K235" s="142">
        <v>51800000</v>
      </c>
      <c r="L235" s="24" t="s">
        <v>74</v>
      </c>
      <c r="M235" s="22" t="s">
        <v>104</v>
      </c>
      <c r="N235" s="27" t="s">
        <v>63</v>
      </c>
      <c r="O235" s="24" t="s">
        <v>64</v>
      </c>
      <c r="P235" s="5" t="s">
        <v>64</v>
      </c>
      <c r="Q235" s="5" t="s">
        <v>68</v>
      </c>
    </row>
    <row r="236" spans="1:17" ht="60.75">
      <c r="A236" s="96">
        <v>207</v>
      </c>
      <c r="B236" s="24" t="s">
        <v>560</v>
      </c>
      <c r="C236" s="24" t="s">
        <v>561</v>
      </c>
      <c r="D236" s="28" t="s">
        <v>562</v>
      </c>
      <c r="E236" s="28" t="s">
        <v>556</v>
      </c>
      <c r="F236" s="24">
        <v>168</v>
      </c>
      <c r="G236" s="5" t="s">
        <v>85</v>
      </c>
      <c r="H236" s="24">
        <v>970</v>
      </c>
      <c r="I236" s="24">
        <v>71112000000</v>
      </c>
      <c r="J236" s="24" t="s">
        <v>527</v>
      </c>
      <c r="K236" s="142">
        <v>67900000</v>
      </c>
      <c r="L236" s="24" t="s">
        <v>74</v>
      </c>
      <c r="M236" s="34" t="s">
        <v>175</v>
      </c>
      <c r="N236" s="27" t="s">
        <v>63</v>
      </c>
      <c r="O236" s="24" t="s">
        <v>64</v>
      </c>
      <c r="P236" s="5" t="s">
        <v>64</v>
      </c>
      <c r="Q236" s="5" t="s">
        <v>68</v>
      </c>
    </row>
    <row r="237" spans="1:17" ht="121.5">
      <c r="A237" s="96">
        <v>208</v>
      </c>
      <c r="B237" s="24" t="s">
        <v>433</v>
      </c>
      <c r="C237" s="24" t="s">
        <v>563</v>
      </c>
      <c r="D237" s="28" t="s">
        <v>564</v>
      </c>
      <c r="E237" s="29" t="s">
        <v>565</v>
      </c>
      <c r="F237" s="24">
        <v>796</v>
      </c>
      <c r="G237" s="9" t="s">
        <v>73</v>
      </c>
      <c r="H237" s="89" t="s">
        <v>366</v>
      </c>
      <c r="I237" s="24" t="s">
        <v>541</v>
      </c>
      <c r="J237" s="24" t="s">
        <v>566</v>
      </c>
      <c r="K237" s="142">
        <v>200000</v>
      </c>
      <c r="L237" s="24" t="s">
        <v>74</v>
      </c>
      <c r="M237" s="22" t="s">
        <v>61</v>
      </c>
      <c r="N237" s="24" t="s">
        <v>63</v>
      </c>
      <c r="O237" s="24" t="s">
        <v>64</v>
      </c>
      <c r="P237" s="5" t="s">
        <v>64</v>
      </c>
      <c r="Q237" s="5" t="s">
        <v>68</v>
      </c>
    </row>
    <row r="238" spans="1:18" s="33" customFormat="1" ht="81">
      <c r="A238" s="96">
        <v>209</v>
      </c>
      <c r="B238" s="24" t="s">
        <v>567</v>
      </c>
      <c r="C238" s="24" t="s">
        <v>567</v>
      </c>
      <c r="D238" s="28" t="s">
        <v>568</v>
      </c>
      <c r="E238" s="28" t="s">
        <v>569</v>
      </c>
      <c r="F238" s="24">
        <v>366</v>
      </c>
      <c r="G238" s="24" t="s">
        <v>60</v>
      </c>
      <c r="H238" s="24">
        <v>1</v>
      </c>
      <c r="I238" s="24">
        <v>71112654000</v>
      </c>
      <c r="J238" s="24" t="s">
        <v>570</v>
      </c>
      <c r="K238" s="142">
        <v>150000</v>
      </c>
      <c r="L238" s="24" t="s">
        <v>74</v>
      </c>
      <c r="M238" s="22" t="s">
        <v>61</v>
      </c>
      <c r="N238" s="27" t="s">
        <v>63</v>
      </c>
      <c r="O238" s="24" t="s">
        <v>64</v>
      </c>
      <c r="P238" s="5" t="s">
        <v>64</v>
      </c>
      <c r="Q238" s="5" t="s">
        <v>68</v>
      </c>
      <c r="R238" s="58"/>
    </row>
    <row r="239" spans="1:18" ht="60.75">
      <c r="A239" s="96">
        <v>210</v>
      </c>
      <c r="B239" s="24" t="s">
        <v>571</v>
      </c>
      <c r="C239" s="24" t="s">
        <v>572</v>
      </c>
      <c r="D239" s="28" t="s">
        <v>573</v>
      </c>
      <c r="E239" s="38" t="s">
        <v>574</v>
      </c>
      <c r="F239" s="24">
        <v>879</v>
      </c>
      <c r="G239" s="24" t="s">
        <v>182</v>
      </c>
      <c r="H239" s="24">
        <v>1</v>
      </c>
      <c r="I239" s="24">
        <v>71112000000</v>
      </c>
      <c r="J239" s="24" t="s">
        <v>527</v>
      </c>
      <c r="K239" s="142">
        <v>465000</v>
      </c>
      <c r="L239" s="24" t="s">
        <v>74</v>
      </c>
      <c r="M239" s="24" t="s">
        <v>225</v>
      </c>
      <c r="N239" s="27" t="s">
        <v>63</v>
      </c>
      <c r="O239" s="24" t="s">
        <v>64</v>
      </c>
      <c r="P239" s="5" t="s">
        <v>64</v>
      </c>
      <c r="Q239" s="5" t="s">
        <v>68</v>
      </c>
      <c r="R239" s="58"/>
    </row>
    <row r="240" spans="1:18" ht="81">
      <c r="A240" s="96">
        <v>211</v>
      </c>
      <c r="B240" s="24" t="s">
        <v>567</v>
      </c>
      <c r="C240" s="24" t="s">
        <v>567</v>
      </c>
      <c r="D240" s="28" t="s">
        <v>575</v>
      </c>
      <c r="E240" s="28" t="s">
        <v>576</v>
      </c>
      <c r="F240" s="24">
        <v>366</v>
      </c>
      <c r="G240" s="24" t="s">
        <v>60</v>
      </c>
      <c r="H240" s="24">
        <v>1</v>
      </c>
      <c r="I240" s="24">
        <v>71112000000</v>
      </c>
      <c r="J240" s="24" t="s">
        <v>527</v>
      </c>
      <c r="K240" s="142">
        <v>260000</v>
      </c>
      <c r="L240" s="24" t="s">
        <v>74</v>
      </c>
      <c r="M240" s="22" t="s">
        <v>61</v>
      </c>
      <c r="N240" s="27" t="s">
        <v>63</v>
      </c>
      <c r="O240" s="24" t="s">
        <v>64</v>
      </c>
      <c r="P240" s="5" t="s">
        <v>64</v>
      </c>
      <c r="Q240" s="5" t="s">
        <v>68</v>
      </c>
      <c r="R240" s="58"/>
    </row>
    <row r="241" spans="1:17" ht="60.75">
      <c r="A241" s="96">
        <v>212</v>
      </c>
      <c r="B241" s="24" t="s">
        <v>132</v>
      </c>
      <c r="C241" s="24" t="s">
        <v>577</v>
      </c>
      <c r="D241" s="28" t="s">
        <v>578</v>
      </c>
      <c r="E241" s="28" t="s">
        <v>579</v>
      </c>
      <c r="F241" s="24">
        <v>168</v>
      </c>
      <c r="G241" s="5" t="s">
        <v>85</v>
      </c>
      <c r="H241" s="24">
        <v>48</v>
      </c>
      <c r="I241" s="24" t="s">
        <v>541</v>
      </c>
      <c r="J241" s="24" t="s">
        <v>580</v>
      </c>
      <c r="K241" s="142">
        <v>2880000</v>
      </c>
      <c r="L241" s="24" t="s">
        <v>74</v>
      </c>
      <c r="M241" s="22" t="s">
        <v>104</v>
      </c>
      <c r="N241" s="27" t="s">
        <v>63</v>
      </c>
      <c r="O241" s="24" t="s">
        <v>64</v>
      </c>
      <c r="P241" s="5" t="s">
        <v>64</v>
      </c>
      <c r="Q241" s="5" t="s">
        <v>68</v>
      </c>
    </row>
    <row r="242" spans="1:17" ht="60.75">
      <c r="A242" s="96">
        <v>213</v>
      </c>
      <c r="B242" s="24" t="s">
        <v>339</v>
      </c>
      <c r="C242" s="24" t="s">
        <v>339</v>
      </c>
      <c r="D242" s="28" t="s">
        <v>581</v>
      </c>
      <c r="E242" s="28" t="s">
        <v>582</v>
      </c>
      <c r="F242" s="24">
        <v>366</v>
      </c>
      <c r="G242" s="24" t="s">
        <v>60</v>
      </c>
      <c r="H242" s="24">
        <v>24</v>
      </c>
      <c r="I242" s="24" t="s">
        <v>541</v>
      </c>
      <c r="J242" s="24" t="s">
        <v>583</v>
      </c>
      <c r="K242" s="142">
        <v>137000</v>
      </c>
      <c r="L242" s="24" t="s">
        <v>74</v>
      </c>
      <c r="M242" s="22" t="s">
        <v>104</v>
      </c>
      <c r="N242" s="27" t="s">
        <v>63</v>
      </c>
      <c r="O242" s="24" t="s">
        <v>64</v>
      </c>
      <c r="P242" s="5" t="s">
        <v>64</v>
      </c>
      <c r="Q242" s="5" t="s">
        <v>68</v>
      </c>
    </row>
    <row r="243" spans="1:18" ht="60.75">
      <c r="A243" s="96">
        <v>214</v>
      </c>
      <c r="B243" s="24" t="s">
        <v>339</v>
      </c>
      <c r="C243" s="24" t="s">
        <v>339</v>
      </c>
      <c r="D243" s="28" t="s">
        <v>584</v>
      </c>
      <c r="E243" s="28" t="s">
        <v>585</v>
      </c>
      <c r="F243" s="24">
        <v>366</v>
      </c>
      <c r="G243" s="24" t="s">
        <v>60</v>
      </c>
      <c r="H243" s="24">
        <v>37</v>
      </c>
      <c r="I243" s="24" t="s">
        <v>541</v>
      </c>
      <c r="J243" s="24" t="s">
        <v>583</v>
      </c>
      <c r="K243" s="142">
        <v>550000</v>
      </c>
      <c r="L243" s="24" t="s">
        <v>74</v>
      </c>
      <c r="M243" s="22" t="s">
        <v>61</v>
      </c>
      <c r="N243" s="27" t="s">
        <v>63</v>
      </c>
      <c r="O243" s="24" t="s">
        <v>64</v>
      </c>
      <c r="P243" s="5" t="s">
        <v>64</v>
      </c>
      <c r="Q243" s="5" t="s">
        <v>68</v>
      </c>
      <c r="R243" s="58"/>
    </row>
    <row r="244" spans="1:18" ht="60.75">
      <c r="A244" s="96">
        <v>215</v>
      </c>
      <c r="B244" s="24" t="s">
        <v>339</v>
      </c>
      <c r="C244" s="24" t="s">
        <v>339</v>
      </c>
      <c r="D244" s="28" t="s">
        <v>586</v>
      </c>
      <c r="E244" s="28" t="s">
        <v>587</v>
      </c>
      <c r="F244" s="24">
        <v>366</v>
      </c>
      <c r="G244" s="24" t="s">
        <v>60</v>
      </c>
      <c r="H244" s="24">
        <v>1</v>
      </c>
      <c r="I244" s="24">
        <v>71112654000</v>
      </c>
      <c r="J244" s="24" t="s">
        <v>570</v>
      </c>
      <c r="K244" s="142">
        <v>410000</v>
      </c>
      <c r="L244" s="24" t="s">
        <v>74</v>
      </c>
      <c r="M244" s="22" t="s">
        <v>61</v>
      </c>
      <c r="N244" s="27" t="s">
        <v>63</v>
      </c>
      <c r="O244" s="24" t="s">
        <v>64</v>
      </c>
      <c r="P244" s="5" t="s">
        <v>64</v>
      </c>
      <c r="Q244" s="5" t="s">
        <v>68</v>
      </c>
      <c r="R244" s="58"/>
    </row>
    <row r="245" spans="1:17" ht="60.75">
      <c r="A245" s="96">
        <v>216</v>
      </c>
      <c r="B245" s="24" t="s">
        <v>125</v>
      </c>
      <c r="C245" s="124" t="s">
        <v>588</v>
      </c>
      <c r="D245" s="28" t="s">
        <v>589</v>
      </c>
      <c r="E245" s="28" t="s">
        <v>590</v>
      </c>
      <c r="F245" s="24">
        <v>366</v>
      </c>
      <c r="G245" s="24" t="s">
        <v>60</v>
      </c>
      <c r="H245" s="24">
        <v>1</v>
      </c>
      <c r="I245" s="24">
        <v>71112000000</v>
      </c>
      <c r="J245" s="24" t="s">
        <v>527</v>
      </c>
      <c r="K245" s="142">
        <v>519000</v>
      </c>
      <c r="L245" s="24" t="s">
        <v>74</v>
      </c>
      <c r="M245" s="22" t="s">
        <v>61</v>
      </c>
      <c r="N245" s="27" t="s">
        <v>63</v>
      </c>
      <c r="O245" s="24" t="s">
        <v>64</v>
      </c>
      <c r="P245" s="5" t="s">
        <v>64</v>
      </c>
      <c r="Q245" s="5" t="s">
        <v>68</v>
      </c>
    </row>
    <row r="246" spans="1:17" ht="60.75">
      <c r="A246" s="96">
        <v>217</v>
      </c>
      <c r="B246" s="24" t="s">
        <v>132</v>
      </c>
      <c r="C246" s="24" t="s">
        <v>591</v>
      </c>
      <c r="D246" s="28" t="s">
        <v>592</v>
      </c>
      <c r="E246" s="29" t="s">
        <v>579</v>
      </c>
      <c r="F246" s="24">
        <v>168</v>
      </c>
      <c r="G246" s="5" t="s">
        <v>85</v>
      </c>
      <c r="H246" s="24">
        <v>90</v>
      </c>
      <c r="I246" s="24" t="s">
        <v>541</v>
      </c>
      <c r="J246" s="24" t="s">
        <v>580</v>
      </c>
      <c r="K246" s="142">
        <v>6750000</v>
      </c>
      <c r="L246" s="24" t="s">
        <v>74</v>
      </c>
      <c r="M246" s="22" t="s">
        <v>104</v>
      </c>
      <c r="N246" s="27" t="s">
        <v>63</v>
      </c>
      <c r="O246" s="24" t="s">
        <v>64</v>
      </c>
      <c r="P246" s="5" t="s">
        <v>64</v>
      </c>
      <c r="Q246" s="5" t="s">
        <v>68</v>
      </c>
    </row>
    <row r="247" spans="1:17" ht="60.75">
      <c r="A247" s="96">
        <v>218</v>
      </c>
      <c r="B247" s="24" t="s">
        <v>319</v>
      </c>
      <c r="C247" s="24" t="s">
        <v>319</v>
      </c>
      <c r="D247" s="28" t="s">
        <v>593</v>
      </c>
      <c r="E247" s="28" t="s">
        <v>579</v>
      </c>
      <c r="F247" s="24">
        <v>879</v>
      </c>
      <c r="G247" s="24" t="s">
        <v>182</v>
      </c>
      <c r="H247" s="89" t="s">
        <v>366</v>
      </c>
      <c r="I247" s="24">
        <v>71112000000</v>
      </c>
      <c r="J247" s="24" t="s">
        <v>527</v>
      </c>
      <c r="K247" s="142">
        <v>408000</v>
      </c>
      <c r="L247" s="24" t="s">
        <v>74</v>
      </c>
      <c r="M247" s="22" t="s">
        <v>61</v>
      </c>
      <c r="N247" s="27" t="s">
        <v>63</v>
      </c>
      <c r="O247" s="24" t="s">
        <v>64</v>
      </c>
      <c r="P247" s="5" t="s">
        <v>64</v>
      </c>
      <c r="Q247" s="5" t="s">
        <v>68</v>
      </c>
    </row>
    <row r="248" spans="1:18" s="35" customFormat="1" ht="60.75">
      <c r="A248" s="96">
        <v>219</v>
      </c>
      <c r="B248" s="24" t="s">
        <v>140</v>
      </c>
      <c r="C248" s="24" t="s">
        <v>141</v>
      </c>
      <c r="D248" s="29" t="s">
        <v>594</v>
      </c>
      <c r="E248" s="28" t="s">
        <v>595</v>
      </c>
      <c r="F248" s="24">
        <v>796</v>
      </c>
      <c r="G248" s="9" t="s">
        <v>73</v>
      </c>
      <c r="H248" s="24">
        <v>1</v>
      </c>
      <c r="I248" s="24">
        <v>71112654000</v>
      </c>
      <c r="J248" s="24" t="s">
        <v>570</v>
      </c>
      <c r="K248" s="142">
        <v>130000</v>
      </c>
      <c r="L248" s="9" t="s">
        <v>79</v>
      </c>
      <c r="M248" s="22" t="s">
        <v>61</v>
      </c>
      <c r="N248" s="24" t="s">
        <v>63</v>
      </c>
      <c r="O248" s="24" t="s">
        <v>64</v>
      </c>
      <c r="P248" s="5" t="s">
        <v>64</v>
      </c>
      <c r="Q248" s="5" t="s">
        <v>68</v>
      </c>
      <c r="R248" s="57"/>
    </row>
    <row r="249" spans="1:17" ht="81">
      <c r="A249" s="96">
        <v>220</v>
      </c>
      <c r="B249" s="24" t="s">
        <v>596</v>
      </c>
      <c r="C249" s="24" t="s">
        <v>597</v>
      </c>
      <c r="D249" s="28" t="s">
        <v>598</v>
      </c>
      <c r="E249" s="28" t="s">
        <v>599</v>
      </c>
      <c r="F249" s="24">
        <v>796</v>
      </c>
      <c r="G249" s="9" t="s">
        <v>73</v>
      </c>
      <c r="H249" s="24">
        <v>16</v>
      </c>
      <c r="I249" s="24">
        <v>71112000000</v>
      </c>
      <c r="J249" s="24" t="s">
        <v>527</v>
      </c>
      <c r="K249" s="142">
        <v>178000</v>
      </c>
      <c r="L249" s="9" t="s">
        <v>79</v>
      </c>
      <c r="M249" s="30" t="s">
        <v>225</v>
      </c>
      <c r="N249" s="27" t="s">
        <v>63</v>
      </c>
      <c r="O249" s="24" t="s">
        <v>64</v>
      </c>
      <c r="P249" s="5" t="s">
        <v>64</v>
      </c>
      <c r="Q249" s="5" t="s">
        <v>68</v>
      </c>
    </row>
    <row r="250" spans="1:17" ht="60.75">
      <c r="A250" s="96">
        <v>221</v>
      </c>
      <c r="B250" s="24" t="s">
        <v>600</v>
      </c>
      <c r="C250" s="24" t="s">
        <v>600</v>
      </c>
      <c r="D250" s="28" t="s">
        <v>601</v>
      </c>
      <c r="E250" s="28" t="s">
        <v>484</v>
      </c>
      <c r="F250" s="24">
        <v>796</v>
      </c>
      <c r="G250" s="9" t="s">
        <v>73</v>
      </c>
      <c r="H250" s="24">
        <v>40</v>
      </c>
      <c r="I250" s="24" t="s">
        <v>541</v>
      </c>
      <c r="J250" s="24" t="s">
        <v>580</v>
      </c>
      <c r="K250" s="142">
        <v>130000</v>
      </c>
      <c r="L250" s="9" t="s">
        <v>79</v>
      </c>
      <c r="M250" s="30" t="s">
        <v>158</v>
      </c>
      <c r="N250" s="27" t="s">
        <v>63</v>
      </c>
      <c r="O250" s="24" t="s">
        <v>64</v>
      </c>
      <c r="P250" s="5" t="s">
        <v>64</v>
      </c>
      <c r="Q250" s="5" t="s">
        <v>68</v>
      </c>
    </row>
    <row r="251" spans="1:17" ht="60.75">
      <c r="A251" s="96">
        <v>222</v>
      </c>
      <c r="B251" s="24" t="s">
        <v>560</v>
      </c>
      <c r="C251" s="24" t="s">
        <v>561</v>
      </c>
      <c r="D251" s="28" t="s">
        <v>562</v>
      </c>
      <c r="E251" s="28" t="s">
        <v>556</v>
      </c>
      <c r="F251" s="24">
        <v>168</v>
      </c>
      <c r="G251" s="5" t="s">
        <v>85</v>
      </c>
      <c r="H251" s="24">
        <v>800</v>
      </c>
      <c r="I251" s="24">
        <v>71112000000</v>
      </c>
      <c r="J251" s="24" t="s">
        <v>527</v>
      </c>
      <c r="K251" s="142">
        <v>56000000</v>
      </c>
      <c r="L251" s="9" t="s">
        <v>79</v>
      </c>
      <c r="M251" s="24" t="s">
        <v>80</v>
      </c>
      <c r="N251" s="27" t="s">
        <v>63</v>
      </c>
      <c r="O251" s="24" t="s">
        <v>64</v>
      </c>
      <c r="P251" s="5" t="s">
        <v>64</v>
      </c>
      <c r="Q251" s="5" t="s">
        <v>68</v>
      </c>
    </row>
    <row r="252" spans="1:18" s="33" customFormat="1" ht="20.25">
      <c r="A252" s="132"/>
      <c r="B252" s="132"/>
      <c r="C252" s="132"/>
      <c r="D252" s="165" t="s">
        <v>603</v>
      </c>
      <c r="E252" s="134"/>
      <c r="F252" s="132"/>
      <c r="G252" s="132"/>
      <c r="H252" s="132"/>
      <c r="I252" s="132"/>
      <c r="J252" s="132"/>
      <c r="K252" s="133"/>
      <c r="L252" s="135"/>
      <c r="M252" s="136"/>
      <c r="N252" s="132"/>
      <c r="O252" s="92"/>
      <c r="P252" s="132"/>
      <c r="Q252" s="132"/>
      <c r="R252" s="57"/>
    </row>
    <row r="253" spans="1:20" s="179" customFormat="1" ht="60.75">
      <c r="A253" s="174">
        <v>223</v>
      </c>
      <c r="B253" s="175" t="s">
        <v>167</v>
      </c>
      <c r="C253" s="176" t="s">
        <v>533</v>
      </c>
      <c r="D253" s="177" t="s">
        <v>604</v>
      </c>
      <c r="E253" s="177" t="s">
        <v>605</v>
      </c>
      <c r="F253" s="123">
        <v>796</v>
      </c>
      <c r="G253" s="9" t="s">
        <v>73</v>
      </c>
      <c r="H253" s="123">
        <v>1</v>
      </c>
      <c r="I253" s="123">
        <v>71178000000</v>
      </c>
      <c r="J253" s="123" t="s">
        <v>606</v>
      </c>
      <c r="K253" s="178">
        <f>10833333.3333333*0+25000000/1.2</f>
        <v>20833333.333333336</v>
      </c>
      <c r="L253" s="137" t="s">
        <v>74</v>
      </c>
      <c r="M253" s="5" t="s">
        <v>79</v>
      </c>
      <c r="N253" s="5" t="s">
        <v>323</v>
      </c>
      <c r="O253" s="138" t="s">
        <v>91</v>
      </c>
      <c r="P253" s="123" t="s">
        <v>64</v>
      </c>
      <c r="Q253" s="123" t="s">
        <v>64</v>
      </c>
      <c r="R253" s="187"/>
      <c r="T253" s="180"/>
    </row>
    <row r="254" spans="1:18" s="179" customFormat="1" ht="40.5">
      <c r="A254" s="174">
        <v>224</v>
      </c>
      <c r="B254" s="175" t="s">
        <v>292</v>
      </c>
      <c r="C254" s="176" t="s">
        <v>461</v>
      </c>
      <c r="D254" s="177" t="s">
        <v>607</v>
      </c>
      <c r="E254" s="177" t="s">
        <v>608</v>
      </c>
      <c r="F254" s="123">
        <v>796</v>
      </c>
      <c r="G254" s="9" t="s">
        <v>73</v>
      </c>
      <c r="H254" s="123">
        <v>1</v>
      </c>
      <c r="I254" s="123">
        <v>71178000000</v>
      </c>
      <c r="J254" s="123" t="s">
        <v>606</v>
      </c>
      <c r="K254" s="181">
        <f>666666.666666667*0+250000</f>
        <v>250000</v>
      </c>
      <c r="L254" s="137" t="s">
        <v>74</v>
      </c>
      <c r="M254" s="22" t="s">
        <v>104</v>
      </c>
      <c r="N254" s="5" t="s">
        <v>323</v>
      </c>
      <c r="O254" s="27" t="s">
        <v>91</v>
      </c>
      <c r="P254" s="123" t="s">
        <v>64</v>
      </c>
      <c r="Q254" s="123" t="s">
        <v>64</v>
      </c>
      <c r="R254" s="187"/>
    </row>
    <row r="255" spans="1:18" s="179" customFormat="1" ht="40.5">
      <c r="A255" s="174">
        <v>225</v>
      </c>
      <c r="B255" s="175" t="s">
        <v>167</v>
      </c>
      <c r="C255" s="176" t="s">
        <v>533</v>
      </c>
      <c r="D255" s="177" t="s">
        <v>609</v>
      </c>
      <c r="E255" s="177" t="s">
        <v>610</v>
      </c>
      <c r="F255" s="123">
        <v>796</v>
      </c>
      <c r="G255" s="9" t="s">
        <v>73</v>
      </c>
      <c r="H255" s="123">
        <v>1</v>
      </c>
      <c r="I255" s="123">
        <v>71178000000</v>
      </c>
      <c r="J255" s="123" t="s">
        <v>606</v>
      </c>
      <c r="K255" s="181">
        <v>208333.33333333334</v>
      </c>
      <c r="L255" s="137" t="s">
        <v>74</v>
      </c>
      <c r="M255" s="22" t="s">
        <v>104</v>
      </c>
      <c r="N255" s="5" t="s">
        <v>323</v>
      </c>
      <c r="O255" s="27" t="s">
        <v>91</v>
      </c>
      <c r="P255" s="123" t="s">
        <v>64</v>
      </c>
      <c r="Q255" s="123" t="s">
        <v>64</v>
      </c>
      <c r="R255" s="187"/>
    </row>
    <row r="256" spans="1:18" s="179" customFormat="1" ht="40.5">
      <c r="A256" s="174">
        <v>226</v>
      </c>
      <c r="B256" s="175" t="s">
        <v>140</v>
      </c>
      <c r="C256" s="176" t="s">
        <v>141</v>
      </c>
      <c r="D256" s="177" t="s">
        <v>611</v>
      </c>
      <c r="E256" s="177" t="s">
        <v>610</v>
      </c>
      <c r="F256" s="123">
        <v>796</v>
      </c>
      <c r="G256" s="9" t="s">
        <v>73</v>
      </c>
      <c r="H256" s="123">
        <v>33</v>
      </c>
      <c r="I256" s="123">
        <v>71178000000</v>
      </c>
      <c r="J256" s="123" t="s">
        <v>606</v>
      </c>
      <c r="K256" s="181">
        <v>833333.3333333334</v>
      </c>
      <c r="L256" s="137" t="s">
        <v>74</v>
      </c>
      <c r="M256" s="22" t="s">
        <v>104</v>
      </c>
      <c r="N256" s="5" t="s">
        <v>323</v>
      </c>
      <c r="O256" s="27" t="s">
        <v>91</v>
      </c>
      <c r="P256" s="123" t="s">
        <v>64</v>
      </c>
      <c r="Q256" s="123" t="s">
        <v>64</v>
      </c>
      <c r="R256" s="187"/>
    </row>
    <row r="257" spans="1:18" s="179" customFormat="1" ht="40.5">
      <c r="A257" s="174">
        <v>227</v>
      </c>
      <c r="B257" s="175" t="s">
        <v>132</v>
      </c>
      <c r="C257" s="176" t="s">
        <v>132</v>
      </c>
      <c r="D257" s="177" t="s">
        <v>612</v>
      </c>
      <c r="E257" s="177" t="s">
        <v>610</v>
      </c>
      <c r="F257" s="24">
        <v>112</v>
      </c>
      <c r="G257" s="24" t="s">
        <v>653</v>
      </c>
      <c r="H257" s="123">
        <v>2242</v>
      </c>
      <c r="I257" s="123">
        <v>71178000000</v>
      </c>
      <c r="J257" s="123" t="s">
        <v>606</v>
      </c>
      <c r="K257" s="178">
        <f>900000/1.2</f>
        <v>750000</v>
      </c>
      <c r="L257" s="137" t="s">
        <v>74</v>
      </c>
      <c r="M257" s="22" t="s">
        <v>104</v>
      </c>
      <c r="N257" s="5" t="s">
        <v>323</v>
      </c>
      <c r="O257" s="27" t="s">
        <v>91</v>
      </c>
      <c r="P257" s="123" t="s">
        <v>64</v>
      </c>
      <c r="Q257" s="123" t="s">
        <v>64</v>
      </c>
      <c r="R257" s="187"/>
    </row>
    <row r="258" spans="1:18" s="179" customFormat="1" ht="60.75">
      <c r="A258" s="174">
        <v>228</v>
      </c>
      <c r="B258" s="139" t="s">
        <v>596</v>
      </c>
      <c r="C258" s="5" t="s">
        <v>597</v>
      </c>
      <c r="D258" s="177" t="s">
        <v>613</v>
      </c>
      <c r="E258" s="177" t="s">
        <v>610</v>
      </c>
      <c r="F258" s="123">
        <v>796</v>
      </c>
      <c r="G258" s="123" t="s">
        <v>614</v>
      </c>
      <c r="H258" s="176" t="s">
        <v>615</v>
      </c>
      <c r="I258" s="123">
        <v>71178000000</v>
      </c>
      <c r="J258" s="123" t="s">
        <v>606</v>
      </c>
      <c r="K258" s="178">
        <v>183333.33333333334</v>
      </c>
      <c r="L258" s="137" t="s">
        <v>74</v>
      </c>
      <c r="M258" s="22" t="s">
        <v>104</v>
      </c>
      <c r="N258" s="5" t="s">
        <v>323</v>
      </c>
      <c r="O258" s="27" t="s">
        <v>91</v>
      </c>
      <c r="P258" s="123" t="s">
        <v>64</v>
      </c>
      <c r="Q258" s="123" t="s">
        <v>64</v>
      </c>
      <c r="R258" s="187"/>
    </row>
    <row r="259" spans="1:18" s="179" customFormat="1" ht="121.5">
      <c r="A259" s="174">
        <v>229</v>
      </c>
      <c r="B259" s="139" t="s">
        <v>100</v>
      </c>
      <c r="C259" s="5" t="s">
        <v>101</v>
      </c>
      <c r="D259" s="3" t="s">
        <v>616</v>
      </c>
      <c r="E259" s="3" t="s">
        <v>617</v>
      </c>
      <c r="F259" s="24">
        <v>796</v>
      </c>
      <c r="G259" s="9" t="s">
        <v>73</v>
      </c>
      <c r="H259" s="5">
        <v>2</v>
      </c>
      <c r="I259" s="24">
        <v>71178000000</v>
      </c>
      <c r="J259" s="123" t="s">
        <v>606</v>
      </c>
      <c r="K259" s="140">
        <f>7000/1.2*1000</f>
        <v>5833333.333333334</v>
      </c>
      <c r="L259" s="137" t="s">
        <v>74</v>
      </c>
      <c r="M259" s="22" t="s">
        <v>61</v>
      </c>
      <c r="N259" s="5" t="s">
        <v>81</v>
      </c>
      <c r="O259" s="5" t="s">
        <v>91</v>
      </c>
      <c r="P259" s="5" t="s">
        <v>64</v>
      </c>
      <c r="Q259" s="5" t="s">
        <v>64</v>
      </c>
      <c r="R259" s="187"/>
    </row>
    <row r="260" spans="1:18" s="179" customFormat="1" ht="81">
      <c r="A260" s="174">
        <v>230</v>
      </c>
      <c r="B260" s="139" t="s">
        <v>100</v>
      </c>
      <c r="C260" s="5" t="s">
        <v>101</v>
      </c>
      <c r="D260" s="3" t="s">
        <v>618</v>
      </c>
      <c r="E260" s="3" t="s">
        <v>619</v>
      </c>
      <c r="F260" s="24">
        <v>796</v>
      </c>
      <c r="G260" s="9" t="s">
        <v>73</v>
      </c>
      <c r="H260" s="5">
        <v>2</v>
      </c>
      <c r="I260" s="24">
        <v>71178000000</v>
      </c>
      <c r="J260" s="123" t="s">
        <v>606</v>
      </c>
      <c r="K260" s="140">
        <f>1300/1.2*1000</f>
        <v>1083333.3333333335</v>
      </c>
      <c r="L260" s="137" t="s">
        <v>74</v>
      </c>
      <c r="M260" s="22" t="s">
        <v>61</v>
      </c>
      <c r="N260" s="5" t="s">
        <v>81</v>
      </c>
      <c r="O260" s="5" t="s">
        <v>91</v>
      </c>
      <c r="P260" s="5" t="s">
        <v>64</v>
      </c>
      <c r="Q260" s="5" t="s">
        <v>64</v>
      </c>
      <c r="R260" s="187"/>
    </row>
    <row r="261" spans="1:18" s="179" customFormat="1" ht="141.75">
      <c r="A261" s="174">
        <v>231</v>
      </c>
      <c r="B261" s="139" t="s">
        <v>620</v>
      </c>
      <c r="C261" s="5" t="s">
        <v>621</v>
      </c>
      <c r="D261" s="177" t="s">
        <v>622</v>
      </c>
      <c r="E261" s="177" t="s">
        <v>623</v>
      </c>
      <c r="F261" s="123">
        <v>796</v>
      </c>
      <c r="G261" s="9" t="s">
        <v>73</v>
      </c>
      <c r="H261" s="123">
        <v>218</v>
      </c>
      <c r="I261" s="123">
        <v>71178000000</v>
      </c>
      <c r="J261" s="123" t="s">
        <v>606</v>
      </c>
      <c r="K261" s="178">
        <f>1930663*0+1281488</f>
        <v>1281488</v>
      </c>
      <c r="L261" s="137" t="s">
        <v>74</v>
      </c>
      <c r="M261" s="24" t="s">
        <v>108</v>
      </c>
      <c r="N261" s="182" t="s">
        <v>63</v>
      </c>
      <c r="O261" s="123" t="s">
        <v>64</v>
      </c>
      <c r="P261" s="123" t="s">
        <v>64</v>
      </c>
      <c r="Q261" s="123" t="s">
        <v>64</v>
      </c>
      <c r="R261" s="187"/>
    </row>
    <row r="262" spans="1:18" s="179" customFormat="1" ht="60.75">
      <c r="A262" s="174">
        <v>232</v>
      </c>
      <c r="B262" s="139" t="s">
        <v>433</v>
      </c>
      <c r="C262" s="5" t="s">
        <v>563</v>
      </c>
      <c r="D262" s="3" t="s">
        <v>624</v>
      </c>
      <c r="E262" s="3" t="s">
        <v>565</v>
      </c>
      <c r="F262" s="24">
        <v>879</v>
      </c>
      <c r="G262" s="24" t="s">
        <v>182</v>
      </c>
      <c r="H262" s="5">
        <v>1</v>
      </c>
      <c r="I262" s="24">
        <v>71178000000</v>
      </c>
      <c r="J262" s="123" t="s">
        <v>606</v>
      </c>
      <c r="K262" s="140">
        <f>1080000/1.2</f>
        <v>900000</v>
      </c>
      <c r="L262" s="137" t="s">
        <v>74</v>
      </c>
      <c r="M262" s="22" t="s">
        <v>61</v>
      </c>
      <c r="N262" s="24" t="s">
        <v>116</v>
      </c>
      <c r="O262" s="27" t="s">
        <v>64</v>
      </c>
      <c r="P262" s="24" t="s">
        <v>64</v>
      </c>
      <c r="Q262" s="24" t="s">
        <v>64</v>
      </c>
      <c r="R262" s="187"/>
    </row>
    <row r="263" spans="1:18" s="179" customFormat="1" ht="60.75">
      <c r="A263" s="174">
        <v>233</v>
      </c>
      <c r="B263" s="139" t="s">
        <v>268</v>
      </c>
      <c r="C263" s="5" t="s">
        <v>269</v>
      </c>
      <c r="D263" s="6" t="s">
        <v>625</v>
      </c>
      <c r="E263" s="6" t="s">
        <v>626</v>
      </c>
      <c r="F263" s="24">
        <v>879</v>
      </c>
      <c r="G263" s="24" t="s">
        <v>182</v>
      </c>
      <c r="H263" s="5">
        <v>1</v>
      </c>
      <c r="I263" s="24">
        <v>71178000000</v>
      </c>
      <c r="J263" s="123" t="s">
        <v>606</v>
      </c>
      <c r="K263" s="140">
        <v>5915237</v>
      </c>
      <c r="L263" s="137" t="s">
        <v>74</v>
      </c>
      <c r="M263" s="22" t="s">
        <v>61</v>
      </c>
      <c r="N263" s="24" t="s">
        <v>116</v>
      </c>
      <c r="O263" s="27" t="s">
        <v>64</v>
      </c>
      <c r="P263" s="24" t="s">
        <v>64</v>
      </c>
      <c r="Q263" s="24" t="s">
        <v>64</v>
      </c>
      <c r="R263" s="187"/>
    </row>
    <row r="264" spans="1:18" s="179" customFormat="1" ht="60.75">
      <c r="A264" s="174">
        <v>234</v>
      </c>
      <c r="B264" s="139" t="s">
        <v>627</v>
      </c>
      <c r="C264" s="5" t="s">
        <v>628</v>
      </c>
      <c r="D264" s="6" t="s">
        <v>629</v>
      </c>
      <c r="E264" s="6" t="s">
        <v>630</v>
      </c>
      <c r="F264" s="5">
        <v>366</v>
      </c>
      <c r="G264" s="5" t="s">
        <v>60</v>
      </c>
      <c r="H264" s="5">
        <v>1</v>
      </c>
      <c r="I264" s="24">
        <v>71178000000</v>
      </c>
      <c r="J264" s="123" t="s">
        <v>606</v>
      </c>
      <c r="K264" s="140">
        <v>3456000</v>
      </c>
      <c r="L264" s="137" t="s">
        <v>74</v>
      </c>
      <c r="M264" s="22" t="s">
        <v>61</v>
      </c>
      <c r="N264" s="24" t="s">
        <v>116</v>
      </c>
      <c r="O264" s="27" t="s">
        <v>64</v>
      </c>
      <c r="P264" s="24" t="s">
        <v>64</v>
      </c>
      <c r="Q264" s="24" t="s">
        <v>64</v>
      </c>
      <c r="R264" s="187"/>
    </row>
    <row r="265" spans="1:18" s="179" customFormat="1" ht="60.75">
      <c r="A265" s="174">
        <v>235</v>
      </c>
      <c r="B265" s="141" t="s">
        <v>121</v>
      </c>
      <c r="C265" s="24" t="s">
        <v>631</v>
      </c>
      <c r="D265" s="29" t="s">
        <v>632</v>
      </c>
      <c r="E265" s="29" t="s">
        <v>633</v>
      </c>
      <c r="F265" s="24">
        <v>879</v>
      </c>
      <c r="G265" s="24" t="s">
        <v>182</v>
      </c>
      <c r="H265" s="24">
        <v>1</v>
      </c>
      <c r="I265" s="24">
        <v>71178000000</v>
      </c>
      <c r="J265" s="123" t="s">
        <v>606</v>
      </c>
      <c r="K265" s="142">
        <f>150000*0+240000</f>
        <v>240000</v>
      </c>
      <c r="L265" s="137" t="s">
        <v>74</v>
      </c>
      <c r="M265" s="45" t="s">
        <v>285</v>
      </c>
      <c r="N265" s="24" t="s">
        <v>63</v>
      </c>
      <c r="O265" s="27" t="s">
        <v>64</v>
      </c>
      <c r="P265" s="24" t="s">
        <v>64</v>
      </c>
      <c r="Q265" s="24" t="s">
        <v>64</v>
      </c>
      <c r="R265" s="187"/>
    </row>
    <row r="266" spans="1:18" s="179" customFormat="1" ht="60.75">
      <c r="A266" s="174">
        <v>236</v>
      </c>
      <c r="B266" s="141" t="s">
        <v>86</v>
      </c>
      <c r="C266" s="24" t="s">
        <v>86</v>
      </c>
      <c r="D266" s="29" t="s">
        <v>634</v>
      </c>
      <c r="E266" s="29" t="s">
        <v>635</v>
      </c>
      <c r="F266" s="24">
        <v>879</v>
      </c>
      <c r="G266" s="24" t="s">
        <v>182</v>
      </c>
      <c r="H266" s="24">
        <v>1</v>
      </c>
      <c r="I266" s="24">
        <v>71178000000</v>
      </c>
      <c r="J266" s="123" t="s">
        <v>606</v>
      </c>
      <c r="K266" s="142">
        <f>833333*0+1000000</f>
        <v>1000000</v>
      </c>
      <c r="L266" s="137" t="s">
        <v>74</v>
      </c>
      <c r="M266" s="22" t="s">
        <v>104</v>
      </c>
      <c r="N266" s="24" t="s">
        <v>63</v>
      </c>
      <c r="O266" s="27" t="s">
        <v>64</v>
      </c>
      <c r="P266" s="24" t="s">
        <v>64</v>
      </c>
      <c r="Q266" s="24" t="s">
        <v>64</v>
      </c>
      <c r="R266" s="187"/>
    </row>
    <row r="267" spans="1:18" s="179" customFormat="1" ht="60.75">
      <c r="A267" s="174">
        <v>237</v>
      </c>
      <c r="B267" s="141" t="s">
        <v>86</v>
      </c>
      <c r="C267" s="24" t="s">
        <v>86</v>
      </c>
      <c r="D267" s="29" t="s">
        <v>636</v>
      </c>
      <c r="E267" s="29" t="s">
        <v>637</v>
      </c>
      <c r="F267" s="24">
        <v>879</v>
      </c>
      <c r="G267" s="24" t="s">
        <v>182</v>
      </c>
      <c r="H267" s="24">
        <v>1</v>
      </c>
      <c r="I267" s="24">
        <v>71178000000</v>
      </c>
      <c r="J267" s="123" t="s">
        <v>606</v>
      </c>
      <c r="K267" s="142">
        <f>101692*0+72504</f>
        <v>72504</v>
      </c>
      <c r="L267" s="137" t="s">
        <v>74</v>
      </c>
      <c r="M267" s="22" t="s">
        <v>61</v>
      </c>
      <c r="N267" s="24" t="s">
        <v>63</v>
      </c>
      <c r="O267" s="27" t="s">
        <v>64</v>
      </c>
      <c r="P267" s="24" t="s">
        <v>64</v>
      </c>
      <c r="Q267" s="24" t="s">
        <v>64</v>
      </c>
      <c r="R267" s="187"/>
    </row>
    <row r="268" spans="1:18" s="179" customFormat="1" ht="101.25">
      <c r="A268" s="174">
        <v>238</v>
      </c>
      <c r="B268" s="141" t="s">
        <v>638</v>
      </c>
      <c r="C268" s="24" t="s">
        <v>638</v>
      </c>
      <c r="D268" s="29" t="s">
        <v>639</v>
      </c>
      <c r="E268" s="29" t="s">
        <v>640</v>
      </c>
      <c r="F268" s="24">
        <v>879</v>
      </c>
      <c r="G268" s="24" t="s">
        <v>182</v>
      </c>
      <c r="H268" s="24">
        <v>1</v>
      </c>
      <c r="I268" s="24">
        <v>71178000000</v>
      </c>
      <c r="J268" s="123" t="s">
        <v>606</v>
      </c>
      <c r="K268" s="140">
        <v>153576</v>
      </c>
      <c r="L268" s="137" t="s">
        <v>74</v>
      </c>
      <c r="M268" s="22" t="s">
        <v>61</v>
      </c>
      <c r="N268" s="24" t="s">
        <v>63</v>
      </c>
      <c r="O268" s="27" t="s">
        <v>64</v>
      </c>
      <c r="P268" s="24" t="s">
        <v>64</v>
      </c>
      <c r="Q268" s="24" t="s">
        <v>64</v>
      </c>
      <c r="R268" s="187"/>
    </row>
    <row r="269" spans="1:18" s="179" customFormat="1" ht="101.25">
      <c r="A269" s="174">
        <v>239</v>
      </c>
      <c r="B269" s="141" t="s">
        <v>482</v>
      </c>
      <c r="C269" s="24" t="s">
        <v>482</v>
      </c>
      <c r="D269" s="29" t="s">
        <v>641</v>
      </c>
      <c r="E269" s="29" t="s">
        <v>642</v>
      </c>
      <c r="F269" s="24">
        <v>879</v>
      </c>
      <c r="G269" s="24" t="s">
        <v>182</v>
      </c>
      <c r="H269" s="24">
        <v>1</v>
      </c>
      <c r="I269" s="24">
        <v>71178000000</v>
      </c>
      <c r="J269" s="123" t="s">
        <v>606</v>
      </c>
      <c r="K269" s="142">
        <v>304200</v>
      </c>
      <c r="L269" s="137" t="s">
        <v>74</v>
      </c>
      <c r="M269" s="22" t="s">
        <v>61</v>
      </c>
      <c r="N269" s="24" t="s">
        <v>63</v>
      </c>
      <c r="O269" s="27" t="s">
        <v>64</v>
      </c>
      <c r="P269" s="24" t="s">
        <v>64</v>
      </c>
      <c r="Q269" s="24" t="s">
        <v>64</v>
      </c>
      <c r="R269" s="187"/>
    </row>
    <row r="270" spans="1:18" s="179" customFormat="1" ht="81">
      <c r="A270" s="174">
        <v>240</v>
      </c>
      <c r="B270" s="141" t="s">
        <v>482</v>
      </c>
      <c r="C270" s="24" t="s">
        <v>482</v>
      </c>
      <c r="D270" s="29" t="s">
        <v>643</v>
      </c>
      <c r="E270" s="29" t="s">
        <v>644</v>
      </c>
      <c r="F270" s="24">
        <v>879</v>
      </c>
      <c r="G270" s="24" t="s">
        <v>182</v>
      </c>
      <c r="H270" s="24">
        <v>1</v>
      </c>
      <c r="I270" s="24">
        <v>71178000000</v>
      </c>
      <c r="J270" s="123" t="s">
        <v>606</v>
      </c>
      <c r="K270" s="142">
        <v>104000</v>
      </c>
      <c r="L270" s="137" t="s">
        <v>74</v>
      </c>
      <c r="M270" s="22" t="s">
        <v>61</v>
      </c>
      <c r="N270" s="24" t="s">
        <v>63</v>
      </c>
      <c r="O270" s="27" t="s">
        <v>64</v>
      </c>
      <c r="P270" s="24" t="s">
        <v>64</v>
      </c>
      <c r="Q270" s="24" t="s">
        <v>64</v>
      </c>
      <c r="R270" s="187"/>
    </row>
    <row r="271" spans="1:18" s="179" customFormat="1" ht="60.75">
      <c r="A271" s="174">
        <v>241</v>
      </c>
      <c r="B271" s="141" t="s">
        <v>69</v>
      </c>
      <c r="C271" s="24" t="s">
        <v>70</v>
      </c>
      <c r="D271" s="29" t="s">
        <v>645</v>
      </c>
      <c r="E271" s="29" t="s">
        <v>484</v>
      </c>
      <c r="F271" s="24">
        <v>879</v>
      </c>
      <c r="G271" s="24" t="s">
        <v>182</v>
      </c>
      <c r="H271" s="24">
        <v>1</v>
      </c>
      <c r="I271" s="24">
        <v>71178000000</v>
      </c>
      <c r="J271" s="123" t="s">
        <v>606</v>
      </c>
      <c r="K271" s="142">
        <v>138722</v>
      </c>
      <c r="L271" s="137" t="s">
        <v>74</v>
      </c>
      <c r="M271" s="22" t="s">
        <v>61</v>
      </c>
      <c r="N271" s="24" t="s">
        <v>63</v>
      </c>
      <c r="O271" s="27" t="s">
        <v>64</v>
      </c>
      <c r="P271" s="24" t="s">
        <v>64</v>
      </c>
      <c r="Q271" s="24" t="s">
        <v>64</v>
      </c>
      <c r="R271" s="187"/>
    </row>
    <row r="272" spans="1:18" s="179" customFormat="1" ht="60.75">
      <c r="A272" s="174">
        <v>242</v>
      </c>
      <c r="B272" s="141" t="s">
        <v>69</v>
      </c>
      <c r="C272" s="24" t="s">
        <v>70</v>
      </c>
      <c r="D272" s="29" t="s">
        <v>646</v>
      </c>
      <c r="E272" s="29" t="s">
        <v>484</v>
      </c>
      <c r="F272" s="24">
        <v>879</v>
      </c>
      <c r="G272" s="24" t="s">
        <v>182</v>
      </c>
      <c r="H272" s="24">
        <v>1</v>
      </c>
      <c r="I272" s="24">
        <v>71178000000</v>
      </c>
      <c r="J272" s="123" t="s">
        <v>606</v>
      </c>
      <c r="K272" s="142">
        <f>253440*0+38100*12*1.12</f>
        <v>512064.00000000006</v>
      </c>
      <c r="L272" s="137" t="s">
        <v>74</v>
      </c>
      <c r="M272" s="22" t="s">
        <v>61</v>
      </c>
      <c r="N272" s="24" t="s">
        <v>63</v>
      </c>
      <c r="O272" s="27" t="s">
        <v>64</v>
      </c>
      <c r="P272" s="24" t="s">
        <v>64</v>
      </c>
      <c r="Q272" s="24" t="s">
        <v>64</v>
      </c>
      <c r="R272" s="187"/>
    </row>
    <row r="273" spans="1:18" s="179" customFormat="1" ht="60.75">
      <c r="A273" s="174">
        <v>243</v>
      </c>
      <c r="B273" s="141" t="s">
        <v>647</v>
      </c>
      <c r="C273" s="24" t="s">
        <v>647</v>
      </c>
      <c r="D273" s="29" t="s">
        <v>648</v>
      </c>
      <c r="E273" s="29" t="s">
        <v>649</v>
      </c>
      <c r="F273" s="24">
        <v>879</v>
      </c>
      <c r="G273" s="24" t="s">
        <v>182</v>
      </c>
      <c r="H273" s="24">
        <v>1</v>
      </c>
      <c r="I273" s="24">
        <v>71178000000</v>
      </c>
      <c r="J273" s="123" t="s">
        <v>606</v>
      </c>
      <c r="K273" s="142">
        <v>363240</v>
      </c>
      <c r="L273" s="137" t="s">
        <v>74</v>
      </c>
      <c r="M273" s="22" t="s">
        <v>61</v>
      </c>
      <c r="N273" s="24" t="s">
        <v>63</v>
      </c>
      <c r="O273" s="27" t="s">
        <v>64</v>
      </c>
      <c r="P273" s="24" t="s">
        <v>64</v>
      </c>
      <c r="Q273" s="24" t="s">
        <v>64</v>
      </c>
      <c r="R273" s="187"/>
    </row>
    <row r="274" spans="1:18" s="179" customFormat="1" ht="60.75">
      <c r="A274" s="174">
        <v>244</v>
      </c>
      <c r="B274" s="141" t="s">
        <v>650</v>
      </c>
      <c r="C274" s="24" t="s">
        <v>650</v>
      </c>
      <c r="D274" s="29" t="s">
        <v>651</v>
      </c>
      <c r="E274" s="29" t="s">
        <v>652</v>
      </c>
      <c r="F274" s="24">
        <v>112</v>
      </c>
      <c r="G274" s="24" t="s">
        <v>653</v>
      </c>
      <c r="H274" s="89" t="s">
        <v>366</v>
      </c>
      <c r="I274" s="24">
        <v>71178000000</v>
      </c>
      <c r="J274" s="123" t="s">
        <v>606</v>
      </c>
      <c r="K274" s="140">
        <v>1000000</v>
      </c>
      <c r="L274" s="137" t="s">
        <v>74</v>
      </c>
      <c r="M274" s="22" t="s">
        <v>104</v>
      </c>
      <c r="N274" s="24" t="s">
        <v>63</v>
      </c>
      <c r="O274" s="27" t="s">
        <v>64</v>
      </c>
      <c r="P274" s="24" t="s">
        <v>64</v>
      </c>
      <c r="Q274" s="24" t="s">
        <v>64</v>
      </c>
      <c r="R274" s="187"/>
    </row>
    <row r="275" spans="1:18" s="179" customFormat="1" ht="60.75">
      <c r="A275" s="174">
        <v>245</v>
      </c>
      <c r="B275" s="141" t="s">
        <v>650</v>
      </c>
      <c r="C275" s="24" t="s">
        <v>650</v>
      </c>
      <c r="D275" s="29" t="s">
        <v>654</v>
      </c>
      <c r="E275" s="29" t="s">
        <v>652</v>
      </c>
      <c r="F275" s="24">
        <v>112</v>
      </c>
      <c r="G275" s="24" t="s">
        <v>653</v>
      </c>
      <c r="H275" s="89" t="s">
        <v>366</v>
      </c>
      <c r="I275" s="24">
        <v>71178000000</v>
      </c>
      <c r="J275" s="123" t="s">
        <v>606</v>
      </c>
      <c r="K275" s="140">
        <v>1000000</v>
      </c>
      <c r="L275" s="137" t="s">
        <v>74</v>
      </c>
      <c r="M275" s="22" t="s">
        <v>104</v>
      </c>
      <c r="N275" s="24" t="s">
        <v>63</v>
      </c>
      <c r="O275" s="27" t="s">
        <v>64</v>
      </c>
      <c r="P275" s="24" t="s">
        <v>64</v>
      </c>
      <c r="Q275" s="24" t="s">
        <v>64</v>
      </c>
      <c r="R275" s="187"/>
    </row>
    <row r="276" spans="1:18" s="179" customFormat="1" ht="60.75">
      <c r="A276" s="174">
        <v>246</v>
      </c>
      <c r="B276" s="141" t="s">
        <v>159</v>
      </c>
      <c r="C276" s="24" t="s">
        <v>159</v>
      </c>
      <c r="D276" s="29" t="s">
        <v>655</v>
      </c>
      <c r="E276" s="29" t="s">
        <v>652</v>
      </c>
      <c r="F276" s="24">
        <v>166</v>
      </c>
      <c r="G276" s="24" t="s">
        <v>173</v>
      </c>
      <c r="H276" s="89" t="s">
        <v>366</v>
      </c>
      <c r="I276" s="24">
        <v>71178000000</v>
      </c>
      <c r="J276" s="123" t="s">
        <v>606</v>
      </c>
      <c r="K276" s="140">
        <v>1500000</v>
      </c>
      <c r="L276" s="137" t="s">
        <v>74</v>
      </c>
      <c r="M276" s="22" t="s">
        <v>104</v>
      </c>
      <c r="N276" s="24" t="s">
        <v>63</v>
      </c>
      <c r="O276" s="27" t="s">
        <v>64</v>
      </c>
      <c r="P276" s="24" t="s">
        <v>64</v>
      </c>
      <c r="Q276" s="24" t="s">
        <v>64</v>
      </c>
      <c r="R276" s="187"/>
    </row>
    <row r="277" spans="1:18" s="179" customFormat="1" ht="60.75">
      <c r="A277" s="174">
        <v>247</v>
      </c>
      <c r="B277" s="141" t="s">
        <v>159</v>
      </c>
      <c r="C277" s="24" t="s">
        <v>159</v>
      </c>
      <c r="D277" s="29" t="s">
        <v>656</v>
      </c>
      <c r="E277" s="29" t="s">
        <v>652</v>
      </c>
      <c r="F277" s="24">
        <v>796</v>
      </c>
      <c r="G277" s="9" t="s">
        <v>73</v>
      </c>
      <c r="H277" s="89" t="s">
        <v>366</v>
      </c>
      <c r="I277" s="24">
        <v>71178000000</v>
      </c>
      <c r="J277" s="123" t="s">
        <v>606</v>
      </c>
      <c r="K277" s="140">
        <v>1500000</v>
      </c>
      <c r="L277" s="137" t="s">
        <v>74</v>
      </c>
      <c r="M277" s="22" t="s">
        <v>104</v>
      </c>
      <c r="N277" s="24" t="s">
        <v>63</v>
      </c>
      <c r="O277" s="27" t="s">
        <v>64</v>
      </c>
      <c r="P277" s="24" t="s">
        <v>64</v>
      </c>
      <c r="Q277" s="24" t="s">
        <v>64</v>
      </c>
      <c r="R277" s="187"/>
    </row>
    <row r="278" spans="1:18" s="179" customFormat="1" ht="60.75">
      <c r="A278" s="174">
        <v>248</v>
      </c>
      <c r="B278" s="141" t="s">
        <v>159</v>
      </c>
      <c r="C278" s="24" t="s">
        <v>159</v>
      </c>
      <c r="D278" s="29" t="s">
        <v>657</v>
      </c>
      <c r="E278" s="29" t="s">
        <v>652</v>
      </c>
      <c r="F278" s="24">
        <v>166</v>
      </c>
      <c r="G278" s="24" t="s">
        <v>173</v>
      </c>
      <c r="H278" s="89" t="s">
        <v>366</v>
      </c>
      <c r="I278" s="24">
        <v>71178000000</v>
      </c>
      <c r="J278" s="123" t="s">
        <v>606</v>
      </c>
      <c r="K278" s="140">
        <v>1000000</v>
      </c>
      <c r="L278" s="137" t="s">
        <v>74</v>
      </c>
      <c r="M278" s="22" t="s">
        <v>104</v>
      </c>
      <c r="N278" s="24" t="s">
        <v>63</v>
      </c>
      <c r="O278" s="27" t="s">
        <v>64</v>
      </c>
      <c r="P278" s="24" t="s">
        <v>64</v>
      </c>
      <c r="Q278" s="24" t="s">
        <v>64</v>
      </c>
      <c r="R278" s="187"/>
    </row>
    <row r="279" spans="1:18" s="179" customFormat="1" ht="60.75">
      <c r="A279" s="174">
        <v>249</v>
      </c>
      <c r="B279" s="141" t="s">
        <v>159</v>
      </c>
      <c r="C279" s="24" t="s">
        <v>159</v>
      </c>
      <c r="D279" s="29" t="s">
        <v>658</v>
      </c>
      <c r="E279" s="29" t="s">
        <v>652</v>
      </c>
      <c r="F279" s="24">
        <v>166</v>
      </c>
      <c r="G279" s="24" t="s">
        <v>173</v>
      </c>
      <c r="H279" s="89" t="s">
        <v>366</v>
      </c>
      <c r="I279" s="24">
        <v>71178000000</v>
      </c>
      <c r="J279" s="123" t="s">
        <v>606</v>
      </c>
      <c r="K279" s="140">
        <v>1000000</v>
      </c>
      <c r="L279" s="137" t="s">
        <v>74</v>
      </c>
      <c r="M279" s="22" t="s">
        <v>104</v>
      </c>
      <c r="N279" s="24" t="s">
        <v>63</v>
      </c>
      <c r="O279" s="27" t="s">
        <v>64</v>
      </c>
      <c r="P279" s="24" t="s">
        <v>64</v>
      </c>
      <c r="Q279" s="24" t="s">
        <v>64</v>
      </c>
      <c r="R279" s="187"/>
    </row>
    <row r="280" spans="1:18" s="179" customFormat="1" ht="60.75">
      <c r="A280" s="174">
        <v>250</v>
      </c>
      <c r="B280" s="141" t="s">
        <v>86</v>
      </c>
      <c r="C280" s="24" t="s">
        <v>659</v>
      </c>
      <c r="D280" s="29" t="s">
        <v>660</v>
      </c>
      <c r="E280" s="29" t="s">
        <v>661</v>
      </c>
      <c r="F280" s="24">
        <v>366</v>
      </c>
      <c r="G280" s="24" t="s">
        <v>60</v>
      </c>
      <c r="H280" s="24">
        <v>1</v>
      </c>
      <c r="I280" s="24">
        <v>71178000000</v>
      </c>
      <c r="J280" s="123" t="s">
        <v>606</v>
      </c>
      <c r="K280" s="140">
        <f>357048*0+361464</f>
        <v>361464</v>
      </c>
      <c r="L280" s="137" t="s">
        <v>74</v>
      </c>
      <c r="M280" s="22" t="s">
        <v>61</v>
      </c>
      <c r="N280" s="24" t="s">
        <v>63</v>
      </c>
      <c r="O280" s="27" t="s">
        <v>64</v>
      </c>
      <c r="P280" s="24" t="s">
        <v>64</v>
      </c>
      <c r="Q280" s="24" t="s">
        <v>64</v>
      </c>
      <c r="R280" s="187"/>
    </row>
    <row r="281" spans="1:18" s="179" customFormat="1" ht="60.75">
      <c r="A281" s="174">
        <v>251</v>
      </c>
      <c r="B281" s="141" t="s">
        <v>339</v>
      </c>
      <c r="C281" s="24" t="s">
        <v>339</v>
      </c>
      <c r="D281" s="29" t="s">
        <v>662</v>
      </c>
      <c r="E281" s="29" t="s">
        <v>663</v>
      </c>
      <c r="F281" s="24">
        <v>792</v>
      </c>
      <c r="G281" s="24" t="s">
        <v>664</v>
      </c>
      <c r="H281" s="24">
        <v>220</v>
      </c>
      <c r="I281" s="24">
        <v>71178000000</v>
      </c>
      <c r="J281" s="123" t="s">
        <v>606</v>
      </c>
      <c r="K281" s="142">
        <f>846800</f>
        <v>846800</v>
      </c>
      <c r="L281" s="137" t="s">
        <v>74</v>
      </c>
      <c r="M281" s="22" t="s">
        <v>61</v>
      </c>
      <c r="N281" s="24" t="s">
        <v>63</v>
      </c>
      <c r="O281" s="27" t="s">
        <v>64</v>
      </c>
      <c r="P281" s="24" t="s">
        <v>64</v>
      </c>
      <c r="Q281" s="24" t="s">
        <v>64</v>
      </c>
      <c r="R281" s="187"/>
    </row>
    <row r="282" spans="1:18" s="179" customFormat="1" ht="47.25">
      <c r="A282" s="174">
        <v>252</v>
      </c>
      <c r="B282" s="141" t="s">
        <v>319</v>
      </c>
      <c r="C282" s="24" t="s">
        <v>319</v>
      </c>
      <c r="D282" s="29" t="s">
        <v>665</v>
      </c>
      <c r="E282" s="29" t="s">
        <v>666</v>
      </c>
      <c r="F282" s="24">
        <v>796</v>
      </c>
      <c r="G282" s="9" t="s">
        <v>73</v>
      </c>
      <c r="H282" s="89" t="s">
        <v>366</v>
      </c>
      <c r="I282" s="24">
        <v>71178000000</v>
      </c>
      <c r="J282" s="123" t="s">
        <v>606</v>
      </c>
      <c r="K282" s="142">
        <f>416666*0+220833</f>
        <v>220833</v>
      </c>
      <c r="L282" s="137" t="s">
        <v>74</v>
      </c>
      <c r="M282" s="22" t="s">
        <v>61</v>
      </c>
      <c r="N282" s="24" t="s">
        <v>667</v>
      </c>
      <c r="O282" s="27" t="s">
        <v>64</v>
      </c>
      <c r="P282" s="24" t="s">
        <v>64</v>
      </c>
      <c r="Q282" s="24" t="s">
        <v>64</v>
      </c>
      <c r="R282" s="187"/>
    </row>
    <row r="283" spans="1:18" s="179" customFormat="1" ht="40.5">
      <c r="A283" s="174">
        <v>253</v>
      </c>
      <c r="B283" s="141" t="s">
        <v>117</v>
      </c>
      <c r="C283" s="24" t="s">
        <v>668</v>
      </c>
      <c r="D283" s="29" t="s">
        <v>669</v>
      </c>
      <c r="E283" s="29" t="s">
        <v>670</v>
      </c>
      <c r="F283" s="24">
        <v>168</v>
      </c>
      <c r="G283" s="5" t="s">
        <v>85</v>
      </c>
      <c r="H283" s="24">
        <v>2</v>
      </c>
      <c r="I283" s="24">
        <v>71178000000</v>
      </c>
      <c r="J283" s="123" t="s">
        <v>606</v>
      </c>
      <c r="K283" s="142">
        <v>424000</v>
      </c>
      <c r="L283" s="137" t="s">
        <v>74</v>
      </c>
      <c r="M283" s="26" t="s">
        <v>90</v>
      </c>
      <c r="N283" s="24" t="s">
        <v>667</v>
      </c>
      <c r="O283" s="27" t="s">
        <v>64</v>
      </c>
      <c r="P283" s="24" t="s">
        <v>64</v>
      </c>
      <c r="Q283" s="24" t="s">
        <v>64</v>
      </c>
      <c r="R283" s="187"/>
    </row>
    <row r="284" spans="1:18" s="179" customFormat="1" ht="60.75">
      <c r="A284" s="174">
        <v>254</v>
      </c>
      <c r="B284" s="141" t="s">
        <v>117</v>
      </c>
      <c r="C284" s="24" t="s">
        <v>171</v>
      </c>
      <c r="D284" s="29" t="s">
        <v>671</v>
      </c>
      <c r="E284" s="29" t="s">
        <v>672</v>
      </c>
      <c r="F284" s="24">
        <v>166</v>
      </c>
      <c r="G284" s="24" t="s">
        <v>173</v>
      </c>
      <c r="H284" s="24">
        <v>2700</v>
      </c>
      <c r="I284" s="24">
        <v>71178000000</v>
      </c>
      <c r="J284" s="123" t="s">
        <v>606</v>
      </c>
      <c r="K284" s="142">
        <v>389200</v>
      </c>
      <c r="L284" s="137" t="s">
        <v>74</v>
      </c>
      <c r="M284" s="24" t="s">
        <v>90</v>
      </c>
      <c r="N284" s="24" t="s">
        <v>667</v>
      </c>
      <c r="O284" s="27" t="s">
        <v>64</v>
      </c>
      <c r="P284" s="24" t="s">
        <v>64</v>
      </c>
      <c r="Q284" s="24" t="s">
        <v>64</v>
      </c>
      <c r="R284" s="187"/>
    </row>
    <row r="285" spans="1:18" s="179" customFormat="1" ht="40.5">
      <c r="A285" s="174">
        <v>255</v>
      </c>
      <c r="B285" s="141" t="s">
        <v>150</v>
      </c>
      <c r="C285" s="24" t="s">
        <v>673</v>
      </c>
      <c r="D285" s="29" t="s">
        <v>674</v>
      </c>
      <c r="E285" s="29" t="s">
        <v>675</v>
      </c>
      <c r="F285" s="24">
        <v>166</v>
      </c>
      <c r="G285" s="5" t="s">
        <v>85</v>
      </c>
      <c r="H285" s="24">
        <v>6</v>
      </c>
      <c r="I285" s="24">
        <v>71178000000</v>
      </c>
      <c r="J285" s="123" t="s">
        <v>606</v>
      </c>
      <c r="K285" s="142">
        <v>319680</v>
      </c>
      <c r="L285" s="137" t="s">
        <v>74</v>
      </c>
      <c r="M285" s="24" t="s">
        <v>90</v>
      </c>
      <c r="N285" s="24" t="s">
        <v>667</v>
      </c>
      <c r="O285" s="27" t="s">
        <v>64</v>
      </c>
      <c r="P285" s="24" t="s">
        <v>64</v>
      </c>
      <c r="Q285" s="24" t="s">
        <v>64</v>
      </c>
      <c r="R285" s="187"/>
    </row>
    <row r="286" spans="1:18" s="179" customFormat="1" ht="60.75">
      <c r="A286" s="174">
        <v>256</v>
      </c>
      <c r="B286" s="141" t="s">
        <v>161</v>
      </c>
      <c r="C286" s="24" t="s">
        <v>161</v>
      </c>
      <c r="D286" s="29" t="s">
        <v>676</v>
      </c>
      <c r="E286" s="29" t="s">
        <v>677</v>
      </c>
      <c r="F286" s="24">
        <v>796</v>
      </c>
      <c r="G286" s="9" t="s">
        <v>73</v>
      </c>
      <c r="H286" s="24">
        <v>15</v>
      </c>
      <c r="I286" s="24">
        <v>71178000000</v>
      </c>
      <c r="J286" s="123" t="s">
        <v>606</v>
      </c>
      <c r="K286" s="142">
        <v>260000</v>
      </c>
      <c r="L286" s="137" t="s">
        <v>74</v>
      </c>
      <c r="M286" s="22" t="s">
        <v>104</v>
      </c>
      <c r="N286" s="24" t="s">
        <v>63</v>
      </c>
      <c r="O286" s="27" t="s">
        <v>64</v>
      </c>
      <c r="P286" s="24" t="s">
        <v>64</v>
      </c>
      <c r="Q286" s="24" t="s">
        <v>64</v>
      </c>
      <c r="R286" s="187"/>
    </row>
    <row r="287" spans="1:18" s="179" customFormat="1" ht="60.75">
      <c r="A287" s="174">
        <v>257</v>
      </c>
      <c r="B287" s="141" t="s">
        <v>117</v>
      </c>
      <c r="C287" s="24" t="s">
        <v>678</v>
      </c>
      <c r="D287" s="29" t="s">
        <v>679</v>
      </c>
      <c r="E287" s="29" t="s">
        <v>633</v>
      </c>
      <c r="F287" s="24">
        <v>879</v>
      </c>
      <c r="G287" s="24" t="s">
        <v>182</v>
      </c>
      <c r="H287" s="24">
        <v>1</v>
      </c>
      <c r="I287" s="24">
        <v>71178000000</v>
      </c>
      <c r="J287" s="123" t="s">
        <v>606</v>
      </c>
      <c r="K287" s="142">
        <v>130000</v>
      </c>
      <c r="L287" s="137" t="s">
        <v>74</v>
      </c>
      <c r="M287" s="22" t="s">
        <v>104</v>
      </c>
      <c r="N287" s="24" t="s">
        <v>63</v>
      </c>
      <c r="O287" s="27" t="s">
        <v>64</v>
      </c>
      <c r="P287" s="24" t="s">
        <v>64</v>
      </c>
      <c r="Q287" s="24" t="s">
        <v>64</v>
      </c>
      <c r="R287" s="187"/>
    </row>
    <row r="288" spans="1:18" s="179" customFormat="1" ht="81">
      <c r="A288" s="174">
        <v>258</v>
      </c>
      <c r="B288" s="141" t="s">
        <v>86</v>
      </c>
      <c r="C288" s="24" t="s">
        <v>86</v>
      </c>
      <c r="D288" s="29" t="s">
        <v>680</v>
      </c>
      <c r="E288" s="29" t="s">
        <v>681</v>
      </c>
      <c r="F288" s="24">
        <v>879</v>
      </c>
      <c r="G288" s="24" t="s">
        <v>182</v>
      </c>
      <c r="H288" s="24">
        <v>1</v>
      </c>
      <c r="I288" s="24">
        <v>71178000000</v>
      </c>
      <c r="J288" s="123" t="s">
        <v>606</v>
      </c>
      <c r="K288" s="142">
        <v>137500</v>
      </c>
      <c r="L288" s="137" t="s">
        <v>74</v>
      </c>
      <c r="M288" s="22" t="s">
        <v>104</v>
      </c>
      <c r="N288" s="24" t="s">
        <v>63</v>
      </c>
      <c r="O288" s="27" t="s">
        <v>64</v>
      </c>
      <c r="P288" s="24" t="s">
        <v>64</v>
      </c>
      <c r="Q288" s="24" t="s">
        <v>64</v>
      </c>
      <c r="R288" s="187"/>
    </row>
    <row r="289" spans="1:18" s="179" customFormat="1" ht="63">
      <c r="A289" s="174">
        <v>259</v>
      </c>
      <c r="B289" s="139" t="s">
        <v>132</v>
      </c>
      <c r="C289" s="5" t="s">
        <v>133</v>
      </c>
      <c r="D289" s="28" t="s">
        <v>134</v>
      </c>
      <c r="E289" s="6" t="s">
        <v>682</v>
      </c>
      <c r="F289" s="24">
        <v>168</v>
      </c>
      <c r="G289" s="5" t="s">
        <v>85</v>
      </c>
      <c r="H289" s="89" t="s">
        <v>683</v>
      </c>
      <c r="I289" s="24">
        <v>71178000000</v>
      </c>
      <c r="J289" s="123" t="s">
        <v>606</v>
      </c>
      <c r="K289" s="142">
        <v>40885666</v>
      </c>
      <c r="L289" s="137" t="s">
        <v>74</v>
      </c>
      <c r="M289" s="22" t="s">
        <v>61</v>
      </c>
      <c r="N289" s="24" t="s">
        <v>63</v>
      </c>
      <c r="O289" s="27" t="s">
        <v>64</v>
      </c>
      <c r="P289" s="24" t="s">
        <v>64</v>
      </c>
      <c r="Q289" s="24" t="s">
        <v>64</v>
      </c>
      <c r="R289" s="187"/>
    </row>
    <row r="290" spans="1:18" s="179" customFormat="1" ht="60.75">
      <c r="A290" s="174">
        <v>260</v>
      </c>
      <c r="B290" s="139" t="s">
        <v>86</v>
      </c>
      <c r="C290" s="5" t="s">
        <v>86</v>
      </c>
      <c r="D290" s="28" t="s">
        <v>684</v>
      </c>
      <c r="E290" s="28" t="s">
        <v>685</v>
      </c>
      <c r="F290" s="24">
        <v>879</v>
      </c>
      <c r="G290" s="24" t="s">
        <v>182</v>
      </c>
      <c r="H290" s="24">
        <v>1</v>
      </c>
      <c r="I290" s="24">
        <v>71178000000</v>
      </c>
      <c r="J290" s="123" t="s">
        <v>606</v>
      </c>
      <c r="K290" s="142">
        <v>366666</v>
      </c>
      <c r="L290" s="137" t="s">
        <v>74</v>
      </c>
      <c r="M290" s="22" t="s">
        <v>61</v>
      </c>
      <c r="N290" s="24" t="s">
        <v>116</v>
      </c>
      <c r="O290" s="27" t="s">
        <v>64</v>
      </c>
      <c r="P290" s="24" t="s">
        <v>64</v>
      </c>
      <c r="Q290" s="24" t="s">
        <v>64</v>
      </c>
      <c r="R290" s="187"/>
    </row>
    <row r="291" spans="1:18" s="179" customFormat="1" ht="60.75">
      <c r="A291" s="174">
        <v>261</v>
      </c>
      <c r="B291" s="141" t="s">
        <v>100</v>
      </c>
      <c r="C291" s="24" t="s">
        <v>101</v>
      </c>
      <c r="D291" s="99" t="s">
        <v>686</v>
      </c>
      <c r="E291" s="29" t="s">
        <v>633</v>
      </c>
      <c r="F291" s="24">
        <v>796</v>
      </c>
      <c r="G291" s="9" t="s">
        <v>73</v>
      </c>
      <c r="H291" s="24">
        <v>1</v>
      </c>
      <c r="I291" s="24">
        <v>71178000000</v>
      </c>
      <c r="J291" s="123" t="s">
        <v>606</v>
      </c>
      <c r="K291" s="142">
        <v>426000</v>
      </c>
      <c r="L291" s="137" t="s">
        <v>74</v>
      </c>
      <c r="M291" s="22" t="s">
        <v>104</v>
      </c>
      <c r="N291" s="24" t="s">
        <v>116</v>
      </c>
      <c r="O291" s="27" t="s">
        <v>64</v>
      </c>
      <c r="P291" s="24" t="s">
        <v>64</v>
      </c>
      <c r="Q291" s="24" t="s">
        <v>64</v>
      </c>
      <c r="R291" s="187"/>
    </row>
    <row r="292" spans="1:18" s="179" customFormat="1" ht="60.75">
      <c r="A292" s="174">
        <v>262</v>
      </c>
      <c r="B292" s="143" t="s">
        <v>86</v>
      </c>
      <c r="C292" s="10" t="s">
        <v>86</v>
      </c>
      <c r="D292" s="144" t="s">
        <v>687</v>
      </c>
      <c r="E292" s="144" t="s">
        <v>688</v>
      </c>
      <c r="F292" s="24">
        <v>879</v>
      </c>
      <c r="G292" s="24" t="s">
        <v>182</v>
      </c>
      <c r="H292" s="24">
        <v>1</v>
      </c>
      <c r="I292" s="24">
        <v>71178000000</v>
      </c>
      <c r="J292" s="123" t="s">
        <v>606</v>
      </c>
      <c r="K292" s="145">
        <f>4000000*0+2200000</f>
        <v>2200000</v>
      </c>
      <c r="L292" s="137" t="s">
        <v>74</v>
      </c>
      <c r="M292" s="146" t="s">
        <v>90</v>
      </c>
      <c r="N292" s="146" t="s">
        <v>116</v>
      </c>
      <c r="O292" s="146" t="s">
        <v>64</v>
      </c>
      <c r="P292" s="146" t="s">
        <v>64</v>
      </c>
      <c r="Q292" s="146" t="s">
        <v>64</v>
      </c>
      <c r="R292" s="187"/>
    </row>
    <row r="293" spans="1:18" s="179" customFormat="1" ht="60.75">
      <c r="A293" s="174">
        <v>263</v>
      </c>
      <c r="B293" s="139" t="s">
        <v>292</v>
      </c>
      <c r="C293" s="5" t="s">
        <v>461</v>
      </c>
      <c r="D293" s="29" t="s">
        <v>689</v>
      </c>
      <c r="E293" s="29" t="s">
        <v>690</v>
      </c>
      <c r="F293" s="5">
        <v>18</v>
      </c>
      <c r="G293" s="5" t="s">
        <v>454</v>
      </c>
      <c r="H293" s="24">
        <v>1000</v>
      </c>
      <c r="I293" s="24">
        <v>71178000000</v>
      </c>
      <c r="J293" s="123" t="s">
        <v>606</v>
      </c>
      <c r="K293" s="140">
        <v>7500000</v>
      </c>
      <c r="L293" s="30" t="s">
        <v>108</v>
      </c>
      <c r="M293" s="34" t="s">
        <v>175</v>
      </c>
      <c r="N293" s="5" t="s">
        <v>323</v>
      </c>
      <c r="O293" s="24" t="s">
        <v>64</v>
      </c>
      <c r="P293" s="24" t="s">
        <v>64</v>
      </c>
      <c r="Q293" s="24" t="s">
        <v>64</v>
      </c>
      <c r="R293" s="187"/>
    </row>
    <row r="294" spans="1:18" s="179" customFormat="1" ht="121.5">
      <c r="A294" s="174">
        <v>264</v>
      </c>
      <c r="B294" s="139" t="s">
        <v>100</v>
      </c>
      <c r="C294" s="5" t="s">
        <v>101</v>
      </c>
      <c r="D294" s="3" t="s">
        <v>691</v>
      </c>
      <c r="E294" s="3" t="s">
        <v>692</v>
      </c>
      <c r="F294" s="24">
        <v>879</v>
      </c>
      <c r="G294" s="24" t="s">
        <v>182</v>
      </c>
      <c r="H294" s="5">
        <v>1</v>
      </c>
      <c r="I294" s="24">
        <v>71178000000</v>
      </c>
      <c r="J294" s="123" t="s">
        <v>606</v>
      </c>
      <c r="K294" s="140">
        <f>2200/1.2*1000</f>
        <v>1833333.3333333335</v>
      </c>
      <c r="L294" s="30" t="s">
        <v>108</v>
      </c>
      <c r="M294" s="22" t="s">
        <v>61</v>
      </c>
      <c r="N294" s="5" t="s">
        <v>81</v>
      </c>
      <c r="O294" s="5" t="s">
        <v>91</v>
      </c>
      <c r="P294" s="5" t="s">
        <v>64</v>
      </c>
      <c r="Q294" s="5" t="s">
        <v>64</v>
      </c>
      <c r="R294" s="187"/>
    </row>
    <row r="295" spans="1:18" s="179" customFormat="1" ht="81">
      <c r="A295" s="174">
        <v>265</v>
      </c>
      <c r="B295" s="175" t="s">
        <v>292</v>
      </c>
      <c r="C295" s="176" t="s">
        <v>292</v>
      </c>
      <c r="D295" s="177" t="s">
        <v>693</v>
      </c>
      <c r="E295" s="177" t="s">
        <v>694</v>
      </c>
      <c r="F295" s="123">
        <v>59</v>
      </c>
      <c r="G295" s="123" t="s">
        <v>695</v>
      </c>
      <c r="H295" s="123">
        <v>6.21</v>
      </c>
      <c r="I295" s="123">
        <v>71178000000</v>
      </c>
      <c r="J295" s="123" t="s">
        <v>606</v>
      </c>
      <c r="K295" s="178">
        <v>2077000</v>
      </c>
      <c r="L295" s="30" t="s">
        <v>108</v>
      </c>
      <c r="M295" s="182" t="s">
        <v>80</v>
      </c>
      <c r="N295" s="182" t="s">
        <v>81</v>
      </c>
      <c r="O295" s="27" t="s">
        <v>91</v>
      </c>
      <c r="P295" s="123" t="s">
        <v>64</v>
      </c>
      <c r="Q295" s="123" t="s">
        <v>64</v>
      </c>
      <c r="R295" s="187"/>
    </row>
    <row r="296" spans="1:18" s="179" customFormat="1" ht="101.25">
      <c r="A296" s="174">
        <v>266</v>
      </c>
      <c r="B296" s="175" t="s">
        <v>86</v>
      </c>
      <c r="C296" s="176" t="s">
        <v>86</v>
      </c>
      <c r="D296" s="177" t="s">
        <v>729</v>
      </c>
      <c r="E296" s="177" t="s">
        <v>696</v>
      </c>
      <c r="F296" s="24">
        <v>879</v>
      </c>
      <c r="G296" s="24" t="s">
        <v>182</v>
      </c>
      <c r="H296" s="123">
        <v>1</v>
      </c>
      <c r="I296" s="123">
        <v>71178000000</v>
      </c>
      <c r="J296" s="123" t="s">
        <v>606</v>
      </c>
      <c r="K296" s="178">
        <v>400000</v>
      </c>
      <c r="L296" s="30" t="s">
        <v>108</v>
      </c>
      <c r="M296" s="34" t="s">
        <v>175</v>
      </c>
      <c r="N296" s="182" t="s">
        <v>81</v>
      </c>
      <c r="O296" s="27" t="s">
        <v>91</v>
      </c>
      <c r="P296" s="123" t="s">
        <v>64</v>
      </c>
      <c r="Q296" s="123" t="s">
        <v>64</v>
      </c>
      <c r="R296" s="187"/>
    </row>
    <row r="297" spans="1:18" s="179" customFormat="1" ht="40.5">
      <c r="A297" s="174">
        <v>267</v>
      </c>
      <c r="B297" s="141" t="s">
        <v>697</v>
      </c>
      <c r="C297" s="24" t="s">
        <v>698</v>
      </c>
      <c r="D297" s="29" t="s">
        <v>699</v>
      </c>
      <c r="E297" s="29" t="s">
        <v>700</v>
      </c>
      <c r="F297" s="24">
        <v>879</v>
      </c>
      <c r="G297" s="24" t="s">
        <v>182</v>
      </c>
      <c r="H297" s="24">
        <v>1</v>
      </c>
      <c r="I297" s="24">
        <v>71178000000</v>
      </c>
      <c r="J297" s="123" t="s">
        <v>606</v>
      </c>
      <c r="K297" s="142">
        <v>160000</v>
      </c>
      <c r="L297" s="30" t="s">
        <v>108</v>
      </c>
      <c r="M297" s="24" t="s">
        <v>80</v>
      </c>
      <c r="N297" s="24" t="s">
        <v>667</v>
      </c>
      <c r="O297" s="27" t="s">
        <v>64</v>
      </c>
      <c r="P297" s="24" t="s">
        <v>64</v>
      </c>
      <c r="Q297" s="24" t="s">
        <v>64</v>
      </c>
      <c r="R297" s="187"/>
    </row>
    <row r="298" spans="1:18" s="179" customFormat="1" ht="60.75">
      <c r="A298" s="174">
        <v>268</v>
      </c>
      <c r="B298" s="141" t="s">
        <v>319</v>
      </c>
      <c r="C298" s="24" t="s">
        <v>319</v>
      </c>
      <c r="D298" s="29" t="s">
        <v>701</v>
      </c>
      <c r="E298" s="6" t="s">
        <v>702</v>
      </c>
      <c r="F298" s="24">
        <v>879</v>
      </c>
      <c r="G298" s="24" t="s">
        <v>182</v>
      </c>
      <c r="H298" s="24">
        <v>1</v>
      </c>
      <c r="I298" s="24">
        <v>71178000000</v>
      </c>
      <c r="J298" s="123" t="s">
        <v>606</v>
      </c>
      <c r="K298" s="142">
        <v>589166</v>
      </c>
      <c r="L298" s="30" t="s">
        <v>108</v>
      </c>
      <c r="M298" s="34" t="s">
        <v>175</v>
      </c>
      <c r="N298" s="24" t="s">
        <v>63</v>
      </c>
      <c r="O298" s="27" t="s">
        <v>64</v>
      </c>
      <c r="P298" s="24" t="s">
        <v>64</v>
      </c>
      <c r="Q298" s="24" t="s">
        <v>64</v>
      </c>
      <c r="R298" s="187"/>
    </row>
    <row r="299" spans="1:18" s="179" customFormat="1" ht="56.25" customHeight="1">
      <c r="A299" s="174">
        <v>269</v>
      </c>
      <c r="B299" s="141" t="s">
        <v>86</v>
      </c>
      <c r="C299" s="24" t="s">
        <v>86</v>
      </c>
      <c r="D299" s="29" t="s">
        <v>728</v>
      </c>
      <c r="E299" s="29" t="s">
        <v>703</v>
      </c>
      <c r="F299" s="24">
        <v>796</v>
      </c>
      <c r="G299" s="9" t="s">
        <v>73</v>
      </c>
      <c r="H299" s="24">
        <v>25</v>
      </c>
      <c r="I299" s="24">
        <v>71178000000</v>
      </c>
      <c r="J299" s="123" t="s">
        <v>606</v>
      </c>
      <c r="K299" s="142">
        <v>250000</v>
      </c>
      <c r="L299" s="30" t="s">
        <v>108</v>
      </c>
      <c r="M299" s="5" t="s">
        <v>79</v>
      </c>
      <c r="N299" s="146" t="s">
        <v>667</v>
      </c>
      <c r="O299" s="27" t="s">
        <v>64</v>
      </c>
      <c r="P299" s="24" t="s">
        <v>64</v>
      </c>
      <c r="Q299" s="24" t="s">
        <v>64</v>
      </c>
      <c r="R299" s="187"/>
    </row>
    <row r="300" spans="1:18" s="179" customFormat="1" ht="60.75">
      <c r="A300" s="174">
        <v>270</v>
      </c>
      <c r="B300" s="141" t="s">
        <v>319</v>
      </c>
      <c r="C300" s="24" t="s">
        <v>319</v>
      </c>
      <c r="D300" s="29" t="s">
        <v>704</v>
      </c>
      <c r="E300" s="29" t="s">
        <v>633</v>
      </c>
      <c r="F300" s="24">
        <v>879</v>
      </c>
      <c r="G300" s="24" t="s">
        <v>182</v>
      </c>
      <c r="H300" s="24">
        <v>1</v>
      </c>
      <c r="I300" s="24">
        <v>71178000000</v>
      </c>
      <c r="J300" s="123" t="s">
        <v>606</v>
      </c>
      <c r="K300" s="142">
        <v>346666</v>
      </c>
      <c r="L300" s="30" t="s">
        <v>108</v>
      </c>
      <c r="M300" s="34" t="s">
        <v>175</v>
      </c>
      <c r="N300" s="24" t="s">
        <v>63</v>
      </c>
      <c r="O300" s="27" t="s">
        <v>64</v>
      </c>
      <c r="P300" s="24" t="s">
        <v>64</v>
      </c>
      <c r="Q300" s="24" t="s">
        <v>64</v>
      </c>
      <c r="R300" s="187"/>
    </row>
    <row r="301" spans="1:18" s="179" customFormat="1" ht="99" customHeight="1">
      <c r="A301" s="174">
        <v>271</v>
      </c>
      <c r="B301" s="141" t="s">
        <v>100</v>
      </c>
      <c r="C301" s="24" t="s">
        <v>101</v>
      </c>
      <c r="D301" s="183" t="s">
        <v>705</v>
      </c>
      <c r="E301" s="184" t="s">
        <v>633</v>
      </c>
      <c r="F301" s="24">
        <v>796</v>
      </c>
      <c r="G301" s="9" t="s">
        <v>73</v>
      </c>
      <c r="H301" s="146">
        <v>1</v>
      </c>
      <c r="I301" s="24">
        <v>71178000000</v>
      </c>
      <c r="J301" s="123" t="s">
        <v>606</v>
      </c>
      <c r="K301" s="145">
        <v>796000</v>
      </c>
      <c r="L301" s="30" t="s">
        <v>108</v>
      </c>
      <c r="M301" s="5" t="s">
        <v>79</v>
      </c>
      <c r="N301" s="146" t="s">
        <v>116</v>
      </c>
      <c r="O301" s="147" t="s">
        <v>64</v>
      </c>
      <c r="P301" s="146" t="s">
        <v>64</v>
      </c>
      <c r="Q301" s="146" t="s">
        <v>64</v>
      </c>
      <c r="R301" s="187"/>
    </row>
    <row r="302" spans="1:18" s="179" customFormat="1" ht="72" customHeight="1">
      <c r="A302" s="174">
        <v>272</v>
      </c>
      <c r="B302" s="143" t="s">
        <v>292</v>
      </c>
      <c r="C302" s="10" t="s">
        <v>461</v>
      </c>
      <c r="D302" s="185" t="s">
        <v>706</v>
      </c>
      <c r="E302" s="29" t="s">
        <v>707</v>
      </c>
      <c r="F302" s="146">
        <v>55</v>
      </c>
      <c r="G302" s="146" t="s">
        <v>272</v>
      </c>
      <c r="H302" s="146">
        <v>8568</v>
      </c>
      <c r="I302" s="24">
        <v>71178000000</v>
      </c>
      <c r="J302" s="123" t="s">
        <v>606</v>
      </c>
      <c r="K302" s="148">
        <f>8500000*0+6833333.33</f>
        <v>6833333.33</v>
      </c>
      <c r="L302" s="30" t="s">
        <v>108</v>
      </c>
      <c r="M302" s="34" t="s">
        <v>175</v>
      </c>
      <c r="N302" s="5" t="s">
        <v>323</v>
      </c>
      <c r="O302" s="146" t="s">
        <v>91</v>
      </c>
      <c r="P302" s="146" t="s">
        <v>64</v>
      </c>
      <c r="Q302" s="146" t="s">
        <v>64</v>
      </c>
      <c r="R302" s="187"/>
    </row>
    <row r="303" spans="1:18" s="179" customFormat="1" ht="54" customHeight="1">
      <c r="A303" s="174">
        <v>273</v>
      </c>
      <c r="B303" s="141" t="s">
        <v>117</v>
      </c>
      <c r="C303" s="24" t="s">
        <v>558</v>
      </c>
      <c r="D303" s="29" t="s">
        <v>708</v>
      </c>
      <c r="E303" s="29" t="s">
        <v>709</v>
      </c>
      <c r="F303" s="24">
        <v>168</v>
      </c>
      <c r="G303" s="5" t="s">
        <v>85</v>
      </c>
      <c r="H303" s="24">
        <v>2</v>
      </c>
      <c r="I303" s="24">
        <v>71178000000</v>
      </c>
      <c r="J303" s="123" t="s">
        <v>606</v>
      </c>
      <c r="K303" s="142">
        <v>224000</v>
      </c>
      <c r="L303" s="9" t="s">
        <v>79</v>
      </c>
      <c r="M303" s="24" t="s">
        <v>80</v>
      </c>
      <c r="N303" s="24" t="s">
        <v>667</v>
      </c>
      <c r="O303" s="27" t="s">
        <v>64</v>
      </c>
      <c r="P303" s="24" t="s">
        <v>64</v>
      </c>
      <c r="Q303" s="24" t="s">
        <v>64</v>
      </c>
      <c r="R303" s="187"/>
    </row>
    <row r="304" spans="1:18" s="179" customFormat="1" ht="60" customHeight="1">
      <c r="A304" s="174">
        <v>274</v>
      </c>
      <c r="B304" s="186" t="s">
        <v>117</v>
      </c>
      <c r="C304" s="146" t="s">
        <v>558</v>
      </c>
      <c r="D304" s="184" t="s">
        <v>710</v>
      </c>
      <c r="E304" s="184" t="s">
        <v>711</v>
      </c>
      <c r="F304" s="146">
        <v>168</v>
      </c>
      <c r="G304" s="5" t="s">
        <v>85</v>
      </c>
      <c r="H304" s="146">
        <v>20</v>
      </c>
      <c r="I304" s="146">
        <v>71178000000</v>
      </c>
      <c r="J304" s="123" t="s">
        <v>606</v>
      </c>
      <c r="K304" s="145">
        <v>2000000</v>
      </c>
      <c r="L304" s="9" t="s">
        <v>79</v>
      </c>
      <c r="M304" s="146" t="s">
        <v>80</v>
      </c>
      <c r="N304" s="146" t="s">
        <v>667</v>
      </c>
      <c r="O304" s="27" t="s">
        <v>64</v>
      </c>
      <c r="P304" s="146" t="s">
        <v>64</v>
      </c>
      <c r="Q304" s="146" t="s">
        <v>64</v>
      </c>
      <c r="R304" s="187"/>
    </row>
    <row r="305" spans="1:18" s="179" customFormat="1" ht="81">
      <c r="A305" s="174">
        <v>275</v>
      </c>
      <c r="B305" s="141" t="s">
        <v>712</v>
      </c>
      <c r="C305" s="24" t="s">
        <v>712</v>
      </c>
      <c r="D305" s="29" t="s">
        <v>713</v>
      </c>
      <c r="E305" s="29" t="s">
        <v>652</v>
      </c>
      <c r="F305" s="24">
        <v>796</v>
      </c>
      <c r="G305" s="9" t="s">
        <v>73</v>
      </c>
      <c r="H305" s="89" t="s">
        <v>366</v>
      </c>
      <c r="I305" s="24">
        <v>71178000000</v>
      </c>
      <c r="J305" s="123" t="s">
        <v>606</v>
      </c>
      <c r="K305" s="140">
        <v>575000</v>
      </c>
      <c r="L305" s="25" t="s">
        <v>225</v>
      </c>
      <c r="M305" s="26" t="s">
        <v>158</v>
      </c>
      <c r="N305" s="24" t="s">
        <v>63</v>
      </c>
      <c r="O305" s="27" t="s">
        <v>64</v>
      </c>
      <c r="P305" s="24" t="s">
        <v>64</v>
      </c>
      <c r="Q305" s="24" t="s">
        <v>64</v>
      </c>
      <c r="R305" s="187"/>
    </row>
    <row r="306" spans="1:18" ht="20.25">
      <c r="A306" s="328" t="s">
        <v>53</v>
      </c>
      <c r="B306" s="328"/>
      <c r="C306" s="328"/>
      <c r="D306" s="328"/>
      <c r="E306" s="328"/>
      <c r="F306" s="328"/>
      <c r="G306" s="328"/>
      <c r="H306" s="328"/>
      <c r="I306" s="328"/>
      <c r="J306" s="328"/>
      <c r="K306" s="328"/>
      <c r="L306" s="328"/>
      <c r="M306" s="328"/>
      <c r="N306" s="328"/>
      <c r="O306" s="328"/>
      <c r="P306" s="328"/>
      <c r="Q306" s="328"/>
      <c r="R306" s="109"/>
    </row>
    <row r="308" spans="1:17" ht="20.25">
      <c r="A308" s="110"/>
      <c r="D308" s="2" t="s">
        <v>36</v>
      </c>
      <c r="E308" s="62"/>
      <c r="H308" s="2"/>
      <c r="I308" s="313" t="s">
        <v>37</v>
      </c>
      <c r="J308" s="314"/>
      <c r="L308" s="1"/>
      <c r="M308" s="1"/>
      <c r="O308" s="1"/>
      <c r="P308" s="1"/>
      <c r="Q308" s="1"/>
    </row>
    <row r="309" spans="1:17" ht="20.25">
      <c r="A309" s="110"/>
      <c r="E309" s="62"/>
      <c r="H309" s="2"/>
      <c r="J309" s="62"/>
      <c r="O309" s="1"/>
      <c r="P309" s="1"/>
      <c r="Q309" s="1"/>
    </row>
    <row r="310" spans="1:17" ht="40.5">
      <c r="A310" s="110"/>
      <c r="D310" s="2" t="s">
        <v>38</v>
      </c>
      <c r="E310" s="62"/>
      <c r="H310" s="2"/>
      <c r="I310" s="311" t="s">
        <v>39</v>
      </c>
      <c r="J310" s="312"/>
      <c r="L310" s="1"/>
      <c r="M310" s="1"/>
      <c r="O310" s="1"/>
      <c r="P310" s="1"/>
      <c r="Q310" s="1"/>
    </row>
    <row r="311" spans="1:17" ht="20.25">
      <c r="A311" s="110"/>
      <c r="E311" s="62"/>
      <c r="H311" s="2"/>
      <c r="J311" s="62"/>
      <c r="L311" s="1"/>
      <c r="M311" s="1"/>
      <c r="O311" s="1"/>
      <c r="P311" s="1"/>
      <c r="Q311" s="1"/>
    </row>
    <row r="312" spans="1:17" ht="20.25">
      <c r="A312" s="110"/>
      <c r="D312" s="2" t="s">
        <v>40</v>
      </c>
      <c r="E312" s="62"/>
      <c r="H312" s="2"/>
      <c r="I312" s="311" t="s">
        <v>41</v>
      </c>
      <c r="J312" s="312"/>
      <c r="L312" s="1"/>
      <c r="M312" s="1"/>
      <c r="O312" s="1"/>
      <c r="P312" s="1"/>
      <c r="Q312" s="1"/>
    </row>
    <row r="313" spans="1:17" ht="20.25">
      <c r="A313" s="110"/>
      <c r="E313" s="62"/>
      <c r="H313" s="2"/>
      <c r="J313" s="62"/>
      <c r="L313" s="1"/>
      <c r="M313" s="1"/>
      <c r="O313" s="1"/>
      <c r="P313" s="1"/>
      <c r="Q313" s="1"/>
    </row>
    <row r="314" spans="1:17" ht="20.25">
      <c r="A314" s="110"/>
      <c r="D314" s="2" t="s">
        <v>42</v>
      </c>
      <c r="E314" s="62"/>
      <c r="H314" s="2"/>
      <c r="I314" s="311" t="s">
        <v>43</v>
      </c>
      <c r="J314" s="312"/>
      <c r="L314" s="1"/>
      <c r="M314" s="1"/>
      <c r="O314" s="1"/>
      <c r="P314" s="1"/>
      <c r="Q314" s="1"/>
    </row>
    <row r="315" spans="1:17" ht="20.25">
      <c r="A315" s="110"/>
      <c r="E315" s="62"/>
      <c r="H315" s="2"/>
      <c r="J315" s="62"/>
      <c r="L315" s="1"/>
      <c r="M315" s="1"/>
      <c r="O315" s="1"/>
      <c r="P315" s="1"/>
      <c r="Q315" s="1"/>
    </row>
    <row r="316" spans="1:17" ht="20.25">
      <c r="A316" s="110"/>
      <c r="D316" s="2" t="s">
        <v>51</v>
      </c>
      <c r="E316" s="62"/>
      <c r="H316" s="2"/>
      <c r="I316" s="311" t="s">
        <v>44</v>
      </c>
      <c r="J316" s="312"/>
      <c r="L316" s="1"/>
      <c r="M316" s="1"/>
      <c r="O316" s="1"/>
      <c r="P316" s="1"/>
      <c r="Q316" s="1"/>
    </row>
    <row r="317" spans="1:17" ht="20.25">
      <c r="A317" s="110"/>
      <c r="E317" s="62"/>
      <c r="H317" s="2"/>
      <c r="J317" s="62"/>
      <c r="L317" s="1"/>
      <c r="M317" s="1"/>
      <c r="O317" s="1"/>
      <c r="P317" s="1"/>
      <c r="Q317" s="1"/>
    </row>
    <row r="318" spans="1:17" ht="20.25">
      <c r="A318" s="110"/>
      <c r="D318" s="2" t="s">
        <v>45</v>
      </c>
      <c r="E318" s="62"/>
      <c r="H318" s="2"/>
      <c r="I318" s="311" t="s">
        <v>46</v>
      </c>
      <c r="J318" s="312"/>
      <c r="L318" s="1"/>
      <c r="M318" s="1"/>
      <c r="O318" s="1"/>
      <c r="P318" s="1"/>
      <c r="Q318" s="1"/>
    </row>
    <row r="319" spans="1:17" ht="20.25">
      <c r="A319" s="110"/>
      <c r="E319" s="62"/>
      <c r="H319" s="2"/>
      <c r="J319" s="62"/>
      <c r="L319" s="1"/>
      <c r="M319" s="1"/>
      <c r="O319" s="1"/>
      <c r="P319" s="1"/>
      <c r="Q319" s="1"/>
    </row>
    <row r="320" spans="1:17" ht="20.25">
      <c r="A320" s="110"/>
      <c r="D320" s="2" t="s">
        <v>47</v>
      </c>
      <c r="E320" s="62"/>
      <c r="H320" s="2"/>
      <c r="I320" s="311" t="s">
        <v>48</v>
      </c>
      <c r="J320" s="312"/>
      <c r="L320" s="1"/>
      <c r="M320" s="1"/>
      <c r="O320" s="1"/>
      <c r="P320" s="1"/>
      <c r="Q320" s="1"/>
    </row>
    <row r="321" spans="1:17" ht="20.25">
      <c r="A321" s="110"/>
      <c r="D321" s="62"/>
      <c r="E321" s="62"/>
      <c r="H321" s="2"/>
      <c r="L321" s="1"/>
      <c r="M321" s="1"/>
      <c r="O321" s="1"/>
      <c r="P321" s="1"/>
      <c r="Q321" s="1"/>
    </row>
    <row r="322" spans="1:17" ht="20.25">
      <c r="A322" s="110"/>
      <c r="D322" s="62"/>
      <c r="E322" s="62"/>
      <c r="H322" s="2"/>
      <c r="L322" s="1"/>
      <c r="M322" s="1"/>
      <c r="O322" s="1"/>
      <c r="P322" s="1"/>
      <c r="Q322" s="1"/>
    </row>
    <row r="323" spans="1:8" ht="20.25">
      <c r="A323" s="312" t="s">
        <v>714</v>
      </c>
      <c r="B323" s="312"/>
      <c r="C323" s="312"/>
      <c r="D323" s="312"/>
      <c r="E323" s="312"/>
      <c r="F323" s="312"/>
      <c r="G323" s="312"/>
      <c r="H323" s="2"/>
    </row>
    <row r="324" spans="1:8" ht="20.25">
      <c r="A324" s="312"/>
      <c r="B324" s="312"/>
      <c r="C324" s="312"/>
      <c r="D324" s="312"/>
      <c r="H324" s="2"/>
    </row>
    <row r="325" spans="1:17" ht="20.25">
      <c r="A325" s="110"/>
      <c r="D325" s="62"/>
      <c r="E325" s="62"/>
      <c r="H325" s="2"/>
      <c r="L325" s="1"/>
      <c r="M325" s="1"/>
      <c r="O325" s="1"/>
      <c r="P325" s="1"/>
      <c r="Q325" s="1"/>
    </row>
    <row r="326" spans="1:8" ht="20.25">
      <c r="A326" s="312" t="s">
        <v>49</v>
      </c>
      <c r="B326" s="312"/>
      <c r="C326" s="312"/>
      <c r="D326" s="312"/>
      <c r="E326" s="312"/>
      <c r="F326" s="312"/>
      <c r="G326" s="312"/>
      <c r="H326" s="2"/>
    </row>
    <row r="327" spans="1:18" ht="20.25">
      <c r="A327" s="312" t="s">
        <v>50</v>
      </c>
      <c r="B327" s="312"/>
      <c r="C327" s="312"/>
      <c r="D327" s="312"/>
      <c r="H327" s="2"/>
      <c r="R327" s="58"/>
    </row>
    <row r="328" ht="20.25">
      <c r="R328" s="58"/>
    </row>
    <row r="340" ht="20.25">
      <c r="R340" s="61"/>
    </row>
    <row r="341" ht="20.25">
      <c r="R341" s="61"/>
    </row>
    <row r="342" ht="20.25">
      <c r="R342" s="61"/>
    </row>
    <row r="343" ht="20.25">
      <c r="R343" s="61"/>
    </row>
    <row r="346" ht="20.25">
      <c r="R346" s="61"/>
    </row>
    <row r="347" ht="20.25">
      <c r="R347" s="61"/>
    </row>
    <row r="348" ht="20.25">
      <c r="R348" s="61"/>
    </row>
    <row r="349" ht="20.25">
      <c r="R349" s="61"/>
    </row>
    <row r="350" ht="20.25">
      <c r="R350" s="61"/>
    </row>
    <row r="351" ht="20.25">
      <c r="R351" s="61"/>
    </row>
    <row r="354" ht="20.25">
      <c r="R354" s="61"/>
    </row>
    <row r="355" ht="20.25">
      <c r="R355" s="61"/>
    </row>
    <row r="356" ht="20.25">
      <c r="R356" s="61"/>
    </row>
    <row r="357" ht="20.25">
      <c r="R357" s="61"/>
    </row>
    <row r="358" ht="20.25">
      <c r="R358" s="61"/>
    </row>
    <row r="359" ht="20.25">
      <c r="R359" s="61"/>
    </row>
    <row r="360" ht="20.25">
      <c r="R360" s="61"/>
    </row>
    <row r="361" ht="20.25">
      <c r="R361" s="61"/>
    </row>
    <row r="362" ht="20.25">
      <c r="R362" s="61"/>
    </row>
    <row r="363" ht="20.25">
      <c r="R363" s="61"/>
    </row>
    <row r="364" ht="20.25">
      <c r="R364" s="61"/>
    </row>
    <row r="365" ht="20.25">
      <c r="R365" s="61"/>
    </row>
    <row r="366" ht="20.25">
      <c r="R366" s="61"/>
    </row>
    <row r="367" ht="20.25">
      <c r="R367" s="61"/>
    </row>
    <row r="368" ht="20.25">
      <c r="R368" s="61"/>
    </row>
    <row r="369" ht="20.25">
      <c r="R369" s="61"/>
    </row>
    <row r="370" ht="20.25">
      <c r="R370" s="61"/>
    </row>
    <row r="371" ht="20.25">
      <c r="R371" s="61"/>
    </row>
    <row r="372" ht="20.25">
      <c r="R372" s="61"/>
    </row>
    <row r="373" ht="20.25">
      <c r="R373" s="61"/>
    </row>
    <row r="374" ht="20.25">
      <c r="R374" s="61"/>
    </row>
    <row r="375" ht="20.25">
      <c r="R375" s="61"/>
    </row>
    <row r="392" ht="20.25">
      <c r="R392" s="61"/>
    </row>
  </sheetData>
  <sheetProtection/>
  <autoFilter ref="A25:CG306"/>
  <mergeCells count="50">
    <mergeCell ref="A22:A24"/>
    <mergeCell ref="B22:B24"/>
    <mergeCell ref="P22:P24"/>
    <mergeCell ref="Q22:Q24"/>
    <mergeCell ref="A306:Q306"/>
    <mergeCell ref="A21:D21"/>
    <mergeCell ref="D23:D24"/>
    <mergeCell ref="H23:H24"/>
    <mergeCell ref="O22:O23"/>
    <mergeCell ref="E23:E24"/>
    <mergeCell ref="E17:Q17"/>
    <mergeCell ref="E18:Q18"/>
    <mergeCell ref="A17:D17"/>
    <mergeCell ref="A16:D16"/>
    <mergeCell ref="A18:D18"/>
    <mergeCell ref="A20:D20"/>
    <mergeCell ref="A19:D19"/>
    <mergeCell ref="E19:Q19"/>
    <mergeCell ref="E20:Q20"/>
    <mergeCell ref="J4:O4"/>
    <mergeCell ref="J5:O5"/>
    <mergeCell ref="J6:O6"/>
    <mergeCell ref="J7:K7"/>
    <mergeCell ref="L7:M7"/>
    <mergeCell ref="E16:Q16"/>
    <mergeCell ref="N22:N24"/>
    <mergeCell ref="F23:G23"/>
    <mergeCell ref="C22:C24"/>
    <mergeCell ref="K23:K24"/>
    <mergeCell ref="D22:M22"/>
    <mergeCell ref="I318:J318"/>
    <mergeCell ref="I23:J23"/>
    <mergeCell ref="L23:M23"/>
    <mergeCell ref="A14:D14"/>
    <mergeCell ref="J8:O8"/>
    <mergeCell ref="A11:O11"/>
    <mergeCell ref="A12:O12"/>
    <mergeCell ref="A15:D15"/>
    <mergeCell ref="E14:Q14"/>
    <mergeCell ref="E15:Q15"/>
    <mergeCell ref="I320:J320"/>
    <mergeCell ref="A323:G323"/>
    <mergeCell ref="A324:D324"/>
    <mergeCell ref="A326:G326"/>
    <mergeCell ref="A327:D327"/>
    <mergeCell ref="I308:J308"/>
    <mergeCell ref="I310:J310"/>
    <mergeCell ref="I312:J312"/>
    <mergeCell ref="I314:J314"/>
    <mergeCell ref="I316:J316"/>
  </mergeCells>
  <printOptions/>
  <pageMargins left="0.7874015748031497" right="0.3937007874015748" top="0.3937007874015748" bottom="0.2755905511811024" header="0.31496062992125984" footer="0.31496062992125984"/>
  <pageSetup fitToWidth="0" horizontalDpi="600" verticalDpi="600" orientation="landscape" paperSize="9" scale="34" r:id="rId3"/>
  <rowBreaks count="1" manualBreakCount="1">
    <brk id="276" max="16" man="1"/>
  </rowBreaks>
  <legacyDrawing r:id="rId2"/>
</worksheet>
</file>

<file path=xl/worksheets/sheet2.xml><?xml version="1.0" encoding="utf-8"?>
<worksheet xmlns="http://schemas.openxmlformats.org/spreadsheetml/2006/main" xmlns:r="http://schemas.openxmlformats.org/officeDocument/2006/relationships">
  <dimension ref="A1:R910"/>
  <sheetViews>
    <sheetView tabSelected="1" view="pageBreakPreview" zoomScale="73" zoomScaleNormal="73" zoomScaleSheetLayoutView="73" zoomScalePageLayoutView="0" workbookViewId="0" topLeftCell="A889">
      <selection activeCell="E903" sqref="E903"/>
    </sheetView>
  </sheetViews>
  <sheetFormatPr defaultColWidth="9.140625" defaultRowHeight="15"/>
  <cols>
    <col min="1" max="1" width="9.57421875" style="71" customWidth="1"/>
    <col min="2" max="2" width="9.7109375" style="71" customWidth="1"/>
    <col min="3" max="3" width="12.421875" style="71" customWidth="1"/>
    <col min="4" max="4" width="52.8515625" style="71" customWidth="1"/>
    <col min="5" max="5" width="58.140625" style="71" customWidth="1"/>
    <col min="6" max="6" width="9.140625" style="71" customWidth="1"/>
    <col min="7" max="7" width="7.8515625" style="71" customWidth="1"/>
    <col min="8" max="8" width="10.7109375" style="71" customWidth="1"/>
    <col min="9" max="9" width="19.00390625" style="71" customWidth="1"/>
    <col min="10" max="10" width="23.7109375" style="71" customWidth="1"/>
    <col min="11" max="11" width="24.7109375" style="71" customWidth="1"/>
    <col min="12" max="12" width="13.7109375" style="71" customWidth="1"/>
    <col min="13" max="13" width="14.00390625" style="71" customWidth="1"/>
    <col min="14" max="14" width="22.00390625" style="71" customWidth="1"/>
    <col min="15" max="15" width="11.28125" style="71" customWidth="1"/>
    <col min="16" max="16" width="19.7109375" style="71" customWidth="1"/>
    <col min="17" max="17" width="11.140625" style="71" customWidth="1"/>
    <col min="18" max="16384" width="9.140625" style="71" customWidth="1"/>
  </cols>
  <sheetData>
    <row r="1" spans="1:17" ht="15.75">
      <c r="A1" s="68"/>
      <c r="B1" s="68"/>
      <c r="C1" s="68"/>
      <c r="D1" s="66"/>
      <c r="E1" s="66"/>
      <c r="F1" s="66"/>
      <c r="G1" s="66"/>
      <c r="H1" s="68"/>
      <c r="I1" s="68"/>
      <c r="J1" s="68"/>
      <c r="K1" s="69"/>
      <c r="L1" s="66"/>
      <c r="M1" s="66"/>
      <c r="N1" s="68"/>
      <c r="O1" s="70"/>
      <c r="P1" s="70"/>
      <c r="Q1" s="70"/>
    </row>
    <row r="2" spans="1:17" ht="15.75">
      <c r="A2" s="68" t="s">
        <v>22</v>
      </c>
      <c r="B2" s="68"/>
      <c r="C2" s="68"/>
      <c r="D2" s="66"/>
      <c r="E2" s="66"/>
      <c r="F2" s="66"/>
      <c r="G2" s="66"/>
      <c r="H2" s="68"/>
      <c r="I2" s="68"/>
      <c r="J2" s="343" t="s">
        <v>15</v>
      </c>
      <c r="K2" s="343"/>
      <c r="L2" s="343"/>
      <c r="M2" s="343"/>
      <c r="N2" s="343"/>
      <c r="O2" s="343"/>
      <c r="P2" s="66"/>
      <c r="Q2" s="66"/>
    </row>
    <row r="3" spans="1:17" ht="15.75">
      <c r="A3" s="68"/>
      <c r="B3" s="68"/>
      <c r="C3" s="68"/>
      <c r="D3" s="66"/>
      <c r="E3" s="66"/>
      <c r="F3" s="66"/>
      <c r="G3" s="66"/>
      <c r="H3" s="68"/>
      <c r="I3" s="68"/>
      <c r="J3" s="343" t="s">
        <v>24</v>
      </c>
      <c r="K3" s="343"/>
      <c r="L3" s="343"/>
      <c r="M3" s="343"/>
      <c r="N3" s="343"/>
      <c r="O3" s="343"/>
      <c r="P3" s="66"/>
      <c r="Q3" s="66"/>
    </row>
    <row r="4" spans="1:17" ht="15.75">
      <c r="A4" s="68"/>
      <c r="B4" s="68"/>
      <c r="C4" s="68"/>
      <c r="D4" s="66"/>
      <c r="E4" s="66"/>
      <c r="F4" s="66"/>
      <c r="G4" s="66"/>
      <c r="H4" s="68"/>
      <c r="I4" s="68"/>
      <c r="J4" s="343" t="s">
        <v>32</v>
      </c>
      <c r="K4" s="343"/>
      <c r="L4" s="343"/>
      <c r="M4" s="343"/>
      <c r="N4" s="343"/>
      <c r="O4" s="343"/>
      <c r="P4" s="66"/>
      <c r="Q4" s="66"/>
    </row>
    <row r="5" spans="1:17" ht="15.75">
      <c r="A5" s="68"/>
      <c r="B5" s="68"/>
      <c r="C5" s="68"/>
      <c r="D5" s="66"/>
      <c r="E5" s="66"/>
      <c r="F5" s="66"/>
      <c r="G5" s="66"/>
      <c r="H5" s="68"/>
      <c r="I5" s="68"/>
      <c r="J5" s="344"/>
      <c r="K5" s="344"/>
      <c r="L5" s="345" t="s">
        <v>25</v>
      </c>
      <c r="M5" s="345"/>
      <c r="N5" s="68"/>
      <c r="O5" s="70"/>
      <c r="P5" s="70"/>
      <c r="Q5" s="70"/>
    </row>
    <row r="6" spans="1:17" ht="32.25" customHeight="1">
      <c r="A6" s="68"/>
      <c r="B6" s="68"/>
      <c r="C6" s="68"/>
      <c r="D6" s="66"/>
      <c r="E6" s="66"/>
      <c r="F6" s="66"/>
      <c r="G6" s="66"/>
      <c r="H6" s="68"/>
      <c r="I6" s="68"/>
      <c r="J6" s="346" t="s">
        <v>741</v>
      </c>
      <c r="K6" s="346"/>
      <c r="L6" s="346"/>
      <c r="M6" s="346"/>
      <c r="N6" s="346"/>
      <c r="O6" s="346"/>
      <c r="P6" s="65"/>
      <c r="Q6" s="65"/>
    </row>
    <row r="7" spans="1:17" ht="15.75">
      <c r="A7" s="68"/>
      <c r="B7" s="68"/>
      <c r="C7" s="68"/>
      <c r="D7" s="66"/>
      <c r="E7" s="66"/>
      <c r="F7" s="66"/>
      <c r="G7" s="66"/>
      <c r="H7" s="68"/>
      <c r="I7" s="68"/>
      <c r="J7" s="72"/>
      <c r="K7" s="73"/>
      <c r="L7" s="74"/>
      <c r="M7" s="74"/>
      <c r="N7" s="75"/>
      <c r="O7" s="72"/>
      <c r="P7" s="72"/>
      <c r="Q7" s="72"/>
    </row>
    <row r="8" spans="1:17" ht="15.75">
      <c r="A8" s="68"/>
      <c r="B8" s="68"/>
      <c r="C8" s="68"/>
      <c r="D8" s="66"/>
      <c r="E8" s="66"/>
      <c r="F8" s="66"/>
      <c r="G8" s="66"/>
      <c r="H8" s="68"/>
      <c r="I8" s="68"/>
      <c r="J8" s="70"/>
      <c r="K8" s="76"/>
      <c r="L8" s="66"/>
      <c r="M8" s="66"/>
      <c r="N8" s="68"/>
      <c r="O8" s="70"/>
      <c r="P8" s="70"/>
      <c r="Q8" s="70"/>
    </row>
    <row r="9" spans="1:17" ht="15.75">
      <c r="A9" s="342" t="s">
        <v>34</v>
      </c>
      <c r="B9" s="342"/>
      <c r="C9" s="342"/>
      <c r="D9" s="342"/>
      <c r="E9" s="342"/>
      <c r="F9" s="342"/>
      <c r="G9" s="342"/>
      <c r="H9" s="342"/>
      <c r="I9" s="342"/>
      <c r="J9" s="342"/>
      <c r="K9" s="342"/>
      <c r="L9" s="342"/>
      <c r="M9" s="342"/>
      <c r="N9" s="342"/>
      <c r="O9" s="342"/>
      <c r="P9" s="75"/>
      <c r="Q9" s="75"/>
    </row>
    <row r="10" spans="1:17" ht="15.75">
      <c r="A10" s="342" t="s">
        <v>56</v>
      </c>
      <c r="B10" s="342"/>
      <c r="C10" s="342"/>
      <c r="D10" s="342"/>
      <c r="E10" s="342"/>
      <c r="F10" s="342"/>
      <c r="G10" s="342"/>
      <c r="H10" s="342"/>
      <c r="I10" s="342"/>
      <c r="J10" s="342"/>
      <c r="K10" s="342"/>
      <c r="L10" s="342"/>
      <c r="M10" s="342"/>
      <c r="N10" s="342"/>
      <c r="O10" s="342"/>
      <c r="P10" s="75"/>
      <c r="Q10" s="75"/>
    </row>
    <row r="11" spans="1:17" ht="15.75">
      <c r="A11" s="68"/>
      <c r="B11" s="68"/>
      <c r="C11" s="68"/>
      <c r="D11" s="66"/>
      <c r="E11" s="66"/>
      <c r="F11" s="66"/>
      <c r="G11" s="66"/>
      <c r="H11" s="68"/>
      <c r="I11" s="68"/>
      <c r="J11" s="68"/>
      <c r="K11" s="69"/>
      <c r="L11" s="66"/>
      <c r="M11" s="66"/>
      <c r="N11" s="68"/>
      <c r="O11" s="70"/>
      <c r="P11" s="70"/>
      <c r="Q11" s="70"/>
    </row>
    <row r="12" spans="1:17" ht="15.75">
      <c r="A12" s="347" t="s">
        <v>26</v>
      </c>
      <c r="B12" s="347"/>
      <c r="C12" s="347"/>
      <c r="D12" s="347"/>
      <c r="E12" s="348" t="s">
        <v>33</v>
      </c>
      <c r="F12" s="348"/>
      <c r="G12" s="348"/>
      <c r="H12" s="348"/>
      <c r="I12" s="349"/>
      <c r="J12" s="348"/>
      <c r="K12" s="348"/>
      <c r="L12" s="348"/>
      <c r="M12" s="348"/>
      <c r="N12" s="348"/>
      <c r="O12" s="348"/>
      <c r="P12" s="348"/>
      <c r="Q12" s="348"/>
    </row>
    <row r="13" spans="1:17" ht="15.75">
      <c r="A13" s="347" t="s">
        <v>27</v>
      </c>
      <c r="B13" s="347"/>
      <c r="C13" s="347"/>
      <c r="D13" s="347"/>
      <c r="E13" s="348" t="s">
        <v>20</v>
      </c>
      <c r="F13" s="348"/>
      <c r="G13" s="348"/>
      <c r="H13" s="348"/>
      <c r="I13" s="349"/>
      <c r="J13" s="348"/>
      <c r="K13" s="348"/>
      <c r="L13" s="348"/>
      <c r="M13" s="348"/>
      <c r="N13" s="348"/>
      <c r="O13" s="348"/>
      <c r="P13" s="348"/>
      <c r="Q13" s="348"/>
    </row>
    <row r="14" spans="1:17" ht="15.75">
      <c r="A14" s="347" t="s">
        <v>28</v>
      </c>
      <c r="B14" s="347"/>
      <c r="C14" s="347"/>
      <c r="D14" s="347"/>
      <c r="E14" s="348" t="s">
        <v>21</v>
      </c>
      <c r="F14" s="348"/>
      <c r="G14" s="348"/>
      <c r="H14" s="348"/>
      <c r="I14" s="349"/>
      <c r="J14" s="348"/>
      <c r="K14" s="348"/>
      <c r="L14" s="348"/>
      <c r="M14" s="348"/>
      <c r="N14" s="348"/>
      <c r="O14" s="348"/>
      <c r="P14" s="348"/>
      <c r="Q14" s="348"/>
    </row>
    <row r="15" spans="1:17" ht="15.75">
      <c r="A15" s="347" t="s">
        <v>29</v>
      </c>
      <c r="B15" s="347"/>
      <c r="C15" s="347"/>
      <c r="D15" s="347"/>
      <c r="E15" s="348" t="s">
        <v>35</v>
      </c>
      <c r="F15" s="348"/>
      <c r="G15" s="348"/>
      <c r="H15" s="348"/>
      <c r="I15" s="349"/>
      <c r="J15" s="348"/>
      <c r="K15" s="348"/>
      <c r="L15" s="348"/>
      <c r="M15" s="348"/>
      <c r="N15" s="348"/>
      <c r="O15" s="348"/>
      <c r="P15" s="348"/>
      <c r="Q15" s="348"/>
    </row>
    <row r="16" spans="1:17" ht="15.75">
      <c r="A16" s="347" t="s">
        <v>14</v>
      </c>
      <c r="B16" s="347"/>
      <c r="C16" s="347"/>
      <c r="D16" s="347"/>
      <c r="E16" s="348">
        <v>8602060523</v>
      </c>
      <c r="F16" s="348"/>
      <c r="G16" s="348"/>
      <c r="H16" s="348"/>
      <c r="I16" s="349"/>
      <c r="J16" s="348"/>
      <c r="K16" s="348"/>
      <c r="L16" s="348"/>
      <c r="M16" s="348"/>
      <c r="N16" s="348"/>
      <c r="O16" s="348"/>
      <c r="P16" s="348"/>
      <c r="Q16" s="348"/>
    </row>
    <row r="17" spans="1:17" ht="15.75">
      <c r="A17" s="347" t="s">
        <v>13</v>
      </c>
      <c r="B17" s="347"/>
      <c r="C17" s="347"/>
      <c r="D17" s="347"/>
      <c r="E17" s="348">
        <v>860201001</v>
      </c>
      <c r="F17" s="348"/>
      <c r="G17" s="348"/>
      <c r="H17" s="348"/>
      <c r="I17" s="349"/>
      <c r="J17" s="348"/>
      <c r="K17" s="348"/>
      <c r="L17" s="348"/>
      <c r="M17" s="348"/>
      <c r="N17" s="348"/>
      <c r="O17" s="348"/>
      <c r="P17" s="348"/>
      <c r="Q17" s="348"/>
    </row>
    <row r="18" spans="1:17" ht="15.75">
      <c r="A18" s="347" t="s">
        <v>12</v>
      </c>
      <c r="B18" s="347"/>
      <c r="C18" s="347"/>
      <c r="D18" s="347"/>
      <c r="E18" s="348">
        <v>71136000000</v>
      </c>
      <c r="F18" s="348"/>
      <c r="G18" s="348"/>
      <c r="H18" s="348"/>
      <c r="I18" s="349"/>
      <c r="J18" s="348"/>
      <c r="K18" s="348"/>
      <c r="L18" s="348"/>
      <c r="M18" s="348"/>
      <c r="N18" s="348"/>
      <c r="O18" s="348"/>
      <c r="P18" s="348"/>
      <c r="Q18" s="348"/>
    </row>
    <row r="19" spans="1:17" ht="15.75">
      <c r="A19" s="343"/>
      <c r="B19" s="343"/>
      <c r="C19" s="343"/>
      <c r="D19" s="343"/>
      <c r="E19" s="66"/>
      <c r="F19" s="66"/>
      <c r="G19" s="66"/>
      <c r="H19" s="68"/>
      <c r="I19" s="68"/>
      <c r="J19" s="68"/>
      <c r="K19" s="69"/>
      <c r="L19" s="66"/>
      <c r="M19" s="66"/>
      <c r="N19" s="68"/>
      <c r="O19" s="70"/>
      <c r="P19" s="70"/>
      <c r="Q19" s="70"/>
    </row>
    <row r="20" spans="1:17" ht="15.75">
      <c r="A20" s="350" t="s">
        <v>3</v>
      </c>
      <c r="B20" s="350" t="s">
        <v>1</v>
      </c>
      <c r="C20" s="350" t="s">
        <v>2</v>
      </c>
      <c r="D20" s="351" t="s">
        <v>11</v>
      </c>
      <c r="E20" s="351"/>
      <c r="F20" s="351"/>
      <c r="G20" s="351"/>
      <c r="H20" s="351"/>
      <c r="I20" s="351"/>
      <c r="J20" s="351"/>
      <c r="K20" s="351"/>
      <c r="L20" s="351"/>
      <c r="M20" s="351"/>
      <c r="N20" s="352" t="s">
        <v>18</v>
      </c>
      <c r="O20" s="354" t="s">
        <v>19</v>
      </c>
      <c r="P20" s="355" t="s">
        <v>54</v>
      </c>
      <c r="Q20" s="350" t="s">
        <v>52</v>
      </c>
    </row>
    <row r="21" spans="1:17" ht="87" customHeight="1">
      <c r="A21" s="350"/>
      <c r="B21" s="350"/>
      <c r="C21" s="350"/>
      <c r="D21" s="351" t="s">
        <v>16</v>
      </c>
      <c r="E21" s="351" t="s">
        <v>0</v>
      </c>
      <c r="F21" s="351" t="s">
        <v>5</v>
      </c>
      <c r="G21" s="351"/>
      <c r="H21" s="350" t="s">
        <v>7</v>
      </c>
      <c r="I21" s="351" t="s">
        <v>9</v>
      </c>
      <c r="J21" s="351"/>
      <c r="K21" s="353" t="s">
        <v>23</v>
      </c>
      <c r="L21" s="351" t="s">
        <v>4</v>
      </c>
      <c r="M21" s="351"/>
      <c r="N21" s="352"/>
      <c r="O21" s="354"/>
      <c r="P21" s="355"/>
      <c r="Q21" s="350"/>
    </row>
    <row r="22" spans="1:17" ht="224.25" customHeight="1">
      <c r="A22" s="350"/>
      <c r="B22" s="350"/>
      <c r="C22" s="350"/>
      <c r="D22" s="351"/>
      <c r="E22" s="351"/>
      <c r="F22" s="87" t="s">
        <v>6</v>
      </c>
      <c r="G22" s="87" t="s">
        <v>17</v>
      </c>
      <c r="H22" s="350"/>
      <c r="I22" s="87" t="s">
        <v>8</v>
      </c>
      <c r="J22" s="87" t="s">
        <v>17</v>
      </c>
      <c r="K22" s="353"/>
      <c r="L22" s="87" t="s">
        <v>30</v>
      </c>
      <c r="M22" s="87" t="s">
        <v>31</v>
      </c>
      <c r="N22" s="352"/>
      <c r="O22" s="88" t="s">
        <v>10</v>
      </c>
      <c r="P22" s="355"/>
      <c r="Q22" s="350"/>
    </row>
    <row r="23" spans="1:17" ht="15.75">
      <c r="A23" s="77">
        <v>1</v>
      </c>
      <c r="B23" s="77">
        <v>2</v>
      </c>
      <c r="C23" s="77">
        <v>3</v>
      </c>
      <c r="D23" s="77">
        <v>4</v>
      </c>
      <c r="E23" s="77">
        <v>5</v>
      </c>
      <c r="F23" s="77">
        <v>6</v>
      </c>
      <c r="G23" s="77">
        <v>7</v>
      </c>
      <c r="H23" s="77">
        <v>8</v>
      </c>
      <c r="I23" s="77">
        <v>9</v>
      </c>
      <c r="J23" s="77">
        <v>10</v>
      </c>
      <c r="K23" s="86">
        <v>11</v>
      </c>
      <c r="L23" s="77">
        <v>12</v>
      </c>
      <c r="M23" s="77">
        <v>13</v>
      </c>
      <c r="N23" s="78">
        <v>14</v>
      </c>
      <c r="O23" s="78">
        <v>15</v>
      </c>
      <c r="P23" s="77">
        <v>16</v>
      </c>
      <c r="Q23" s="77">
        <v>17</v>
      </c>
    </row>
    <row r="24" spans="1:17" ht="15.75">
      <c r="A24" s="79"/>
      <c r="B24" s="80"/>
      <c r="C24" s="80"/>
      <c r="D24" s="81"/>
      <c r="E24" s="82"/>
      <c r="F24" s="80"/>
      <c r="G24" s="80"/>
      <c r="H24" s="80"/>
      <c r="I24" s="80"/>
      <c r="J24" s="80"/>
      <c r="K24" s="83"/>
      <c r="L24" s="80"/>
      <c r="M24" s="80"/>
      <c r="N24" s="84"/>
      <c r="O24" s="84"/>
      <c r="P24" s="80"/>
      <c r="Q24" s="85"/>
    </row>
    <row r="25" spans="1:18" s="67" customFormat="1" ht="63">
      <c r="A25" s="150">
        <v>58</v>
      </c>
      <c r="B25" s="23" t="s">
        <v>268</v>
      </c>
      <c r="C25" s="23" t="s">
        <v>269</v>
      </c>
      <c r="D25" s="125" t="s">
        <v>278</v>
      </c>
      <c r="E25" s="125" t="s">
        <v>279</v>
      </c>
      <c r="F25" s="23">
        <v>879</v>
      </c>
      <c r="G25" s="23" t="s">
        <v>89</v>
      </c>
      <c r="H25" s="23">
        <v>1</v>
      </c>
      <c r="I25" s="23">
        <v>71136000000</v>
      </c>
      <c r="J25" s="23" t="s">
        <v>248</v>
      </c>
      <c r="K25" s="151">
        <f>7046882*3</f>
        <v>21140646</v>
      </c>
      <c r="L25" s="23" t="s">
        <v>94</v>
      </c>
      <c r="M25" s="152" t="s">
        <v>731</v>
      </c>
      <c r="N25" s="23" t="s">
        <v>397</v>
      </c>
      <c r="O25" s="23" t="s">
        <v>91</v>
      </c>
      <c r="P25" s="153" t="s">
        <v>64</v>
      </c>
      <c r="Q25" s="153" t="s">
        <v>64</v>
      </c>
      <c r="R25" s="59" t="s">
        <v>274</v>
      </c>
    </row>
    <row r="26" ht="15.75"/>
    <row r="27" spans="1:17" ht="21">
      <c r="A27" s="113"/>
      <c r="B27" s="331" t="s">
        <v>388</v>
      </c>
      <c r="C27" s="331"/>
      <c r="D27" s="331"/>
      <c r="E27" s="114"/>
      <c r="F27" s="331" t="s">
        <v>389</v>
      </c>
      <c r="G27" s="331"/>
      <c r="H27" s="331"/>
      <c r="I27" s="63"/>
      <c r="J27" s="63"/>
      <c r="K27" s="115"/>
      <c r="L27" s="11"/>
      <c r="M27" s="11"/>
      <c r="N27" s="116"/>
      <c r="O27" s="116"/>
      <c r="P27" s="117"/>
      <c r="Q27" s="117"/>
    </row>
    <row r="28" spans="1:17" ht="21">
      <c r="A28" s="117"/>
      <c r="B28" s="117"/>
      <c r="C28" s="117"/>
      <c r="D28" s="117"/>
      <c r="E28" s="117"/>
      <c r="F28" s="117"/>
      <c r="G28" s="117"/>
      <c r="H28" s="117"/>
      <c r="I28" s="117"/>
      <c r="J28" s="117"/>
      <c r="K28" s="117"/>
      <c r="L28" s="117"/>
      <c r="M28" s="117"/>
      <c r="N28" s="117"/>
      <c r="O28" s="117"/>
      <c r="P28" s="117"/>
      <c r="Q28" s="117"/>
    </row>
    <row r="29" spans="1:17" ht="20.25">
      <c r="A29" s="1" t="s">
        <v>22</v>
      </c>
      <c r="B29" s="1"/>
      <c r="C29" s="1"/>
      <c r="D29" s="2"/>
      <c r="E29" s="2"/>
      <c r="F29" s="2"/>
      <c r="G29" s="2"/>
      <c r="H29" s="1"/>
      <c r="I29" s="1"/>
      <c r="J29" s="325" t="s">
        <v>15</v>
      </c>
      <c r="K29" s="325"/>
      <c r="L29" s="325"/>
      <c r="M29" s="325"/>
      <c r="N29" s="325"/>
      <c r="O29" s="325"/>
      <c r="P29" s="2"/>
      <c r="Q29" s="2"/>
    </row>
    <row r="30" spans="1:17" ht="20.25">
      <c r="A30" s="1"/>
      <c r="B30" s="1"/>
      <c r="C30" s="1"/>
      <c r="D30" s="2"/>
      <c r="E30" s="2"/>
      <c r="F30" s="2"/>
      <c r="G30" s="2"/>
      <c r="H30" s="1"/>
      <c r="I30" s="1"/>
      <c r="J30" s="325" t="s">
        <v>24</v>
      </c>
      <c r="K30" s="325"/>
      <c r="L30" s="325"/>
      <c r="M30" s="325"/>
      <c r="N30" s="325"/>
      <c r="O30" s="325"/>
      <c r="P30" s="2"/>
      <c r="Q30" s="2"/>
    </row>
    <row r="31" spans="1:17" ht="20.25">
      <c r="A31" s="1"/>
      <c r="B31" s="1"/>
      <c r="C31" s="1"/>
      <c r="D31" s="2"/>
      <c r="E31" s="2"/>
      <c r="F31" s="2"/>
      <c r="G31" s="2"/>
      <c r="H31" s="1"/>
      <c r="I31" s="1"/>
      <c r="J31" s="325" t="s">
        <v>32</v>
      </c>
      <c r="K31" s="325"/>
      <c r="L31" s="325"/>
      <c r="M31" s="325"/>
      <c r="N31" s="325"/>
      <c r="O31" s="325"/>
      <c r="P31" s="2"/>
      <c r="Q31" s="2"/>
    </row>
    <row r="32" spans="1:17" ht="20.25">
      <c r="A32" s="1"/>
      <c r="B32" s="1"/>
      <c r="C32" s="1"/>
      <c r="D32" s="2"/>
      <c r="E32" s="2"/>
      <c r="F32" s="2"/>
      <c r="G32" s="2"/>
      <c r="H32" s="1"/>
      <c r="I32" s="1"/>
      <c r="J32" s="326"/>
      <c r="K32" s="326"/>
      <c r="L32" s="312" t="s">
        <v>25</v>
      </c>
      <c r="M32" s="312"/>
      <c r="N32" s="1"/>
      <c r="O32" s="11"/>
      <c r="P32" s="11"/>
      <c r="Q32" s="11"/>
    </row>
    <row r="33" spans="1:17" ht="20.25">
      <c r="A33" s="1"/>
      <c r="B33" s="1"/>
      <c r="C33" s="1"/>
      <c r="D33" s="2"/>
      <c r="E33" s="2"/>
      <c r="F33" s="2"/>
      <c r="G33" s="2"/>
      <c r="H33" s="1"/>
      <c r="I33" s="1"/>
      <c r="J33" s="316" t="s">
        <v>741</v>
      </c>
      <c r="K33" s="316"/>
      <c r="L33" s="316"/>
      <c r="M33" s="316"/>
      <c r="N33" s="316"/>
      <c r="O33" s="316"/>
      <c r="P33" s="12"/>
      <c r="Q33" s="12"/>
    </row>
    <row r="34" spans="1:17" ht="20.25">
      <c r="A34" s="1"/>
      <c r="B34" s="1"/>
      <c r="C34" s="1"/>
      <c r="D34" s="2"/>
      <c r="E34" s="2"/>
      <c r="F34" s="2"/>
      <c r="G34" s="2"/>
      <c r="H34" s="1"/>
      <c r="I34" s="1"/>
      <c r="J34" s="15"/>
      <c r="K34" s="46"/>
      <c r="L34" s="13"/>
      <c r="M34" s="13"/>
      <c r="N34" s="14"/>
      <c r="O34" s="15"/>
      <c r="P34" s="15"/>
      <c r="Q34" s="15"/>
    </row>
    <row r="35" spans="1:17" ht="20.25">
      <c r="A35" s="1"/>
      <c r="B35" s="1"/>
      <c r="C35" s="1"/>
      <c r="D35" s="2"/>
      <c r="E35" s="2"/>
      <c r="F35" s="2"/>
      <c r="G35" s="2"/>
      <c r="H35" s="1"/>
      <c r="I35" s="1"/>
      <c r="J35" s="11"/>
      <c r="K35" s="47"/>
      <c r="L35" s="2"/>
      <c r="M35" s="2"/>
      <c r="N35" s="1"/>
      <c r="O35" s="11"/>
      <c r="P35" s="11"/>
      <c r="Q35" s="11"/>
    </row>
    <row r="36" spans="1:17" ht="20.25">
      <c r="A36" s="317" t="s">
        <v>34</v>
      </c>
      <c r="B36" s="317"/>
      <c r="C36" s="317"/>
      <c r="D36" s="317"/>
      <c r="E36" s="317"/>
      <c r="F36" s="317"/>
      <c r="G36" s="317"/>
      <c r="H36" s="317"/>
      <c r="I36" s="317"/>
      <c r="J36" s="317"/>
      <c r="K36" s="317"/>
      <c r="L36" s="317"/>
      <c r="M36" s="317"/>
      <c r="N36" s="317"/>
      <c r="O36" s="317"/>
      <c r="P36" s="14"/>
      <c r="Q36" s="14"/>
    </row>
    <row r="37" spans="1:17" ht="20.25">
      <c r="A37" s="317" t="s">
        <v>56</v>
      </c>
      <c r="B37" s="317"/>
      <c r="C37" s="317"/>
      <c r="D37" s="317"/>
      <c r="E37" s="317"/>
      <c r="F37" s="317"/>
      <c r="G37" s="317"/>
      <c r="H37" s="317"/>
      <c r="I37" s="317"/>
      <c r="J37" s="317"/>
      <c r="K37" s="317"/>
      <c r="L37" s="317"/>
      <c r="M37" s="317"/>
      <c r="N37" s="317"/>
      <c r="O37" s="317"/>
      <c r="P37" s="14"/>
      <c r="Q37" s="14"/>
    </row>
    <row r="38" spans="1:17" ht="20.25">
      <c r="A38" s="1"/>
      <c r="B38" s="1"/>
      <c r="C38" s="1"/>
      <c r="D38" s="2"/>
      <c r="E38" s="2"/>
      <c r="F38" s="2"/>
      <c r="G38" s="2"/>
      <c r="H38" s="1"/>
      <c r="I38" s="1"/>
      <c r="J38" s="1"/>
      <c r="K38" s="48"/>
      <c r="L38" s="2"/>
      <c r="M38" s="2"/>
      <c r="N38" s="1"/>
      <c r="O38" s="11"/>
      <c r="P38" s="11"/>
      <c r="Q38" s="11"/>
    </row>
    <row r="39" spans="1:17" ht="20.25">
      <c r="A39" s="315" t="s">
        <v>26</v>
      </c>
      <c r="B39" s="315"/>
      <c r="C39" s="315"/>
      <c r="D39" s="315"/>
      <c r="E39" s="318" t="s">
        <v>33</v>
      </c>
      <c r="F39" s="318"/>
      <c r="G39" s="318"/>
      <c r="H39" s="318"/>
      <c r="I39" s="319"/>
      <c r="J39" s="318"/>
      <c r="K39" s="318"/>
      <c r="L39" s="318"/>
      <c r="M39" s="318"/>
      <c r="N39" s="318"/>
      <c r="O39" s="318"/>
      <c r="P39" s="318"/>
      <c r="Q39" s="318"/>
    </row>
    <row r="40" spans="1:17" ht="20.25">
      <c r="A40" s="315" t="s">
        <v>27</v>
      </c>
      <c r="B40" s="315"/>
      <c r="C40" s="315"/>
      <c r="D40" s="315"/>
      <c r="E40" s="318" t="s">
        <v>20</v>
      </c>
      <c r="F40" s="318"/>
      <c r="G40" s="318"/>
      <c r="H40" s="318"/>
      <c r="I40" s="319"/>
      <c r="J40" s="318"/>
      <c r="K40" s="318"/>
      <c r="L40" s="318"/>
      <c r="M40" s="318"/>
      <c r="N40" s="318"/>
      <c r="O40" s="318"/>
      <c r="P40" s="318"/>
      <c r="Q40" s="318"/>
    </row>
    <row r="41" spans="1:17" ht="20.25">
      <c r="A41" s="315" t="s">
        <v>28</v>
      </c>
      <c r="B41" s="315"/>
      <c r="C41" s="315"/>
      <c r="D41" s="315"/>
      <c r="E41" s="318" t="s">
        <v>21</v>
      </c>
      <c r="F41" s="318"/>
      <c r="G41" s="318"/>
      <c r="H41" s="318"/>
      <c r="I41" s="319"/>
      <c r="J41" s="318"/>
      <c r="K41" s="318"/>
      <c r="L41" s="318"/>
      <c r="M41" s="318"/>
      <c r="N41" s="318"/>
      <c r="O41" s="318"/>
      <c r="P41" s="318"/>
      <c r="Q41" s="318"/>
    </row>
    <row r="42" spans="1:17" ht="20.25">
      <c r="A42" s="315" t="s">
        <v>29</v>
      </c>
      <c r="B42" s="315"/>
      <c r="C42" s="315"/>
      <c r="D42" s="315"/>
      <c r="E42" s="318" t="s">
        <v>35</v>
      </c>
      <c r="F42" s="318"/>
      <c r="G42" s="318"/>
      <c r="H42" s="318"/>
      <c r="I42" s="319"/>
      <c r="J42" s="318"/>
      <c r="K42" s="318"/>
      <c r="L42" s="318"/>
      <c r="M42" s="318"/>
      <c r="N42" s="318"/>
      <c r="O42" s="318"/>
      <c r="P42" s="318"/>
      <c r="Q42" s="318"/>
    </row>
    <row r="43" spans="1:17" ht="20.25">
      <c r="A43" s="315" t="s">
        <v>14</v>
      </c>
      <c r="B43" s="315"/>
      <c r="C43" s="315"/>
      <c r="D43" s="315"/>
      <c r="E43" s="318">
        <v>8602060523</v>
      </c>
      <c r="F43" s="318"/>
      <c r="G43" s="318"/>
      <c r="H43" s="318"/>
      <c r="I43" s="319"/>
      <c r="J43" s="318"/>
      <c r="K43" s="318"/>
      <c r="L43" s="318"/>
      <c r="M43" s="318"/>
      <c r="N43" s="318"/>
      <c r="O43" s="318"/>
      <c r="P43" s="318"/>
      <c r="Q43" s="318"/>
    </row>
    <row r="44" spans="1:17" ht="20.25">
      <c r="A44" s="315" t="s">
        <v>13</v>
      </c>
      <c r="B44" s="315"/>
      <c r="C44" s="315"/>
      <c r="D44" s="315"/>
      <c r="E44" s="318">
        <v>860201001</v>
      </c>
      <c r="F44" s="318"/>
      <c r="G44" s="318"/>
      <c r="H44" s="318"/>
      <c r="I44" s="319"/>
      <c r="J44" s="318"/>
      <c r="K44" s="318"/>
      <c r="L44" s="318"/>
      <c r="M44" s="318"/>
      <c r="N44" s="318"/>
      <c r="O44" s="318"/>
      <c r="P44" s="318"/>
      <c r="Q44" s="318"/>
    </row>
    <row r="45" spans="1:17" ht="20.25">
      <c r="A45" s="315" t="s">
        <v>12</v>
      </c>
      <c r="B45" s="315"/>
      <c r="C45" s="315"/>
      <c r="D45" s="315"/>
      <c r="E45" s="318">
        <v>71136000000</v>
      </c>
      <c r="F45" s="318"/>
      <c r="G45" s="318"/>
      <c r="H45" s="318"/>
      <c r="I45" s="319"/>
      <c r="J45" s="318"/>
      <c r="K45" s="318"/>
      <c r="L45" s="318"/>
      <c r="M45" s="318"/>
      <c r="N45" s="318"/>
      <c r="O45" s="318"/>
      <c r="P45" s="318"/>
      <c r="Q45" s="318"/>
    </row>
    <row r="46" spans="1:17" ht="20.25">
      <c r="A46" s="325"/>
      <c r="B46" s="325"/>
      <c r="C46" s="325"/>
      <c r="D46" s="325"/>
      <c r="E46" s="2"/>
      <c r="F46" s="2"/>
      <c r="G46" s="2"/>
      <c r="H46" s="1"/>
      <c r="I46" s="1"/>
      <c r="J46" s="1"/>
      <c r="K46" s="48"/>
      <c r="L46" s="2"/>
      <c r="M46" s="2"/>
      <c r="N46" s="1"/>
      <c r="O46" s="11"/>
      <c r="P46" s="11"/>
      <c r="Q46" s="11"/>
    </row>
    <row r="47" spans="1:17" ht="82.5" customHeight="1">
      <c r="A47" s="322" t="s">
        <v>3</v>
      </c>
      <c r="B47" s="322" t="s">
        <v>1</v>
      </c>
      <c r="C47" s="322" t="s">
        <v>2</v>
      </c>
      <c r="D47" s="321" t="s">
        <v>11</v>
      </c>
      <c r="E47" s="321"/>
      <c r="F47" s="321"/>
      <c r="G47" s="321"/>
      <c r="H47" s="321"/>
      <c r="I47" s="321"/>
      <c r="J47" s="321"/>
      <c r="K47" s="321"/>
      <c r="L47" s="321"/>
      <c r="M47" s="321"/>
      <c r="N47" s="320" t="s">
        <v>18</v>
      </c>
      <c r="O47" s="330" t="s">
        <v>19</v>
      </c>
      <c r="P47" s="322" t="s">
        <v>54</v>
      </c>
      <c r="Q47" s="322" t="s">
        <v>52</v>
      </c>
    </row>
    <row r="48" spans="1:17" ht="24" customHeight="1">
      <c r="A48" s="322"/>
      <c r="B48" s="322"/>
      <c r="C48" s="322"/>
      <c r="D48" s="321" t="s">
        <v>16</v>
      </c>
      <c r="E48" s="321" t="s">
        <v>0</v>
      </c>
      <c r="F48" s="321" t="s">
        <v>5</v>
      </c>
      <c r="G48" s="321"/>
      <c r="H48" s="322" t="s">
        <v>7</v>
      </c>
      <c r="I48" s="321" t="s">
        <v>9</v>
      </c>
      <c r="J48" s="321"/>
      <c r="K48" s="323" t="s">
        <v>23</v>
      </c>
      <c r="L48" s="321" t="s">
        <v>4</v>
      </c>
      <c r="M48" s="321"/>
      <c r="N48" s="320"/>
      <c r="O48" s="330"/>
      <c r="P48" s="322"/>
      <c r="Q48" s="322"/>
    </row>
    <row r="49" spans="1:17" ht="279" customHeight="1">
      <c r="A49" s="322"/>
      <c r="B49" s="322"/>
      <c r="C49" s="322"/>
      <c r="D49" s="321"/>
      <c r="E49" s="321"/>
      <c r="F49" s="191" t="s">
        <v>6</v>
      </c>
      <c r="G49" s="191" t="s">
        <v>17</v>
      </c>
      <c r="H49" s="322"/>
      <c r="I49" s="191" t="s">
        <v>8</v>
      </c>
      <c r="J49" s="191" t="s">
        <v>17</v>
      </c>
      <c r="K49" s="323"/>
      <c r="L49" s="191" t="s">
        <v>30</v>
      </c>
      <c r="M49" s="191" t="s">
        <v>31</v>
      </c>
      <c r="N49" s="320"/>
      <c r="O49" s="190" t="s">
        <v>10</v>
      </c>
      <c r="P49" s="322"/>
      <c r="Q49" s="322"/>
    </row>
    <row r="50" spans="1:17" ht="20.25">
      <c r="A50" s="4">
        <v>1</v>
      </c>
      <c r="B50" s="4">
        <v>2</v>
      </c>
      <c r="C50" s="4">
        <v>3</v>
      </c>
      <c r="D50" s="4">
        <v>4</v>
      </c>
      <c r="E50" s="4">
        <v>5</v>
      </c>
      <c r="F50" s="4">
        <v>6</v>
      </c>
      <c r="G50" s="4">
        <v>7</v>
      </c>
      <c r="H50" s="4">
        <v>8</v>
      </c>
      <c r="I50" s="4">
        <v>9</v>
      </c>
      <c r="J50" s="4">
        <v>10</v>
      </c>
      <c r="K50" s="112">
        <v>11</v>
      </c>
      <c r="L50" s="4">
        <v>12</v>
      </c>
      <c r="M50" s="4">
        <v>13</v>
      </c>
      <c r="N50" s="16">
        <v>14</v>
      </c>
      <c r="O50" s="16">
        <v>15</v>
      </c>
      <c r="P50" s="4">
        <v>16</v>
      </c>
      <c r="Q50" s="4">
        <v>17</v>
      </c>
    </row>
    <row r="51" spans="1:17" ht="20.25">
      <c r="A51" s="201"/>
      <c r="B51" s="202"/>
      <c r="C51" s="202"/>
      <c r="D51" s="203"/>
      <c r="E51" s="204"/>
      <c r="F51" s="202"/>
      <c r="G51" s="202"/>
      <c r="H51" s="202"/>
      <c r="I51" s="202"/>
      <c r="J51" s="202"/>
      <c r="K51" s="205"/>
      <c r="L51" s="202"/>
      <c r="M51" s="202"/>
      <c r="N51" s="17"/>
      <c r="O51" s="17"/>
      <c r="P51" s="202"/>
      <c r="Q51" s="206"/>
    </row>
    <row r="52" spans="1:17" ht="134.25" customHeight="1">
      <c r="A52" s="208">
        <v>276</v>
      </c>
      <c r="B52" s="194" t="s">
        <v>159</v>
      </c>
      <c r="C52" s="195" t="s">
        <v>159</v>
      </c>
      <c r="D52" s="196" t="s">
        <v>742</v>
      </c>
      <c r="E52" s="197" t="s">
        <v>213</v>
      </c>
      <c r="F52" s="198">
        <v>796</v>
      </c>
      <c r="G52" s="198" t="s">
        <v>73</v>
      </c>
      <c r="H52" s="23" t="s">
        <v>366</v>
      </c>
      <c r="I52" s="5">
        <v>71136000000</v>
      </c>
      <c r="J52" s="199" t="s">
        <v>248</v>
      </c>
      <c r="K52" s="200">
        <v>210000</v>
      </c>
      <c r="L52" s="5" t="s">
        <v>74</v>
      </c>
      <c r="M52" s="5" t="s">
        <v>733</v>
      </c>
      <c r="N52" s="5" t="s">
        <v>63</v>
      </c>
      <c r="O52" s="199" t="s">
        <v>64</v>
      </c>
      <c r="P52" s="199" t="s">
        <v>64</v>
      </c>
      <c r="Q52" s="199" t="s">
        <v>64</v>
      </c>
    </row>
    <row r="53" spans="1:17" ht="80.25" customHeight="1">
      <c r="A53" s="208">
        <v>277</v>
      </c>
      <c r="B53" s="194" t="s">
        <v>159</v>
      </c>
      <c r="C53" s="195" t="s">
        <v>159</v>
      </c>
      <c r="D53" s="29" t="s">
        <v>743</v>
      </c>
      <c r="E53" s="197" t="s">
        <v>213</v>
      </c>
      <c r="F53" s="198">
        <v>796</v>
      </c>
      <c r="G53" s="198" t="s">
        <v>73</v>
      </c>
      <c r="H53" s="23" t="s">
        <v>366</v>
      </c>
      <c r="I53" s="5">
        <v>71136000000</v>
      </c>
      <c r="J53" s="199" t="s">
        <v>248</v>
      </c>
      <c r="K53" s="200">
        <v>150000</v>
      </c>
      <c r="L53" s="5" t="s">
        <v>74</v>
      </c>
      <c r="M53" s="5" t="s">
        <v>733</v>
      </c>
      <c r="N53" s="5" t="s">
        <v>63</v>
      </c>
      <c r="O53" s="199" t="s">
        <v>64</v>
      </c>
      <c r="P53" s="199" t="s">
        <v>64</v>
      </c>
      <c r="Q53" s="199" t="s">
        <v>64</v>
      </c>
    </row>
    <row r="54" spans="1:17" ht="71.25" customHeight="1">
      <c r="A54" s="208">
        <v>278</v>
      </c>
      <c r="B54" s="194" t="s">
        <v>159</v>
      </c>
      <c r="C54" s="195" t="s">
        <v>159</v>
      </c>
      <c r="D54" s="207" t="s">
        <v>744</v>
      </c>
      <c r="E54" s="197" t="s">
        <v>213</v>
      </c>
      <c r="F54" s="198">
        <v>796</v>
      </c>
      <c r="G54" s="198" t="s">
        <v>73</v>
      </c>
      <c r="H54" s="23" t="s">
        <v>366</v>
      </c>
      <c r="I54" s="5">
        <v>71136000000</v>
      </c>
      <c r="J54" s="199" t="s">
        <v>248</v>
      </c>
      <c r="K54" s="200">
        <v>100000</v>
      </c>
      <c r="L54" s="5" t="s">
        <v>74</v>
      </c>
      <c r="M54" s="5" t="s">
        <v>733</v>
      </c>
      <c r="N54" s="5" t="s">
        <v>63</v>
      </c>
      <c r="O54" s="199" t="s">
        <v>64</v>
      </c>
      <c r="P54" s="199" t="s">
        <v>64</v>
      </c>
      <c r="Q54" s="199" t="s">
        <v>64</v>
      </c>
    </row>
    <row r="55" spans="1:17" ht="75.75" customHeight="1">
      <c r="A55" s="208">
        <v>279</v>
      </c>
      <c r="B55" s="194" t="s">
        <v>159</v>
      </c>
      <c r="C55" s="195" t="s">
        <v>159</v>
      </c>
      <c r="D55" s="196" t="s">
        <v>745</v>
      </c>
      <c r="E55" s="197" t="s">
        <v>213</v>
      </c>
      <c r="F55" s="198">
        <v>796</v>
      </c>
      <c r="G55" s="198" t="s">
        <v>73</v>
      </c>
      <c r="H55" s="23" t="s">
        <v>366</v>
      </c>
      <c r="I55" s="5">
        <v>71136000000</v>
      </c>
      <c r="J55" s="199" t="s">
        <v>248</v>
      </c>
      <c r="K55" s="200">
        <v>1100000</v>
      </c>
      <c r="L55" s="5" t="s">
        <v>74</v>
      </c>
      <c r="M55" s="5" t="s">
        <v>733</v>
      </c>
      <c r="N55" s="5" t="s">
        <v>63</v>
      </c>
      <c r="O55" s="199" t="s">
        <v>64</v>
      </c>
      <c r="P55" s="199" t="s">
        <v>64</v>
      </c>
      <c r="Q55" s="199" t="s">
        <v>64</v>
      </c>
    </row>
    <row r="56" spans="1:17" ht="180" customHeight="1">
      <c r="A56" s="208">
        <v>280</v>
      </c>
      <c r="B56" s="194" t="s">
        <v>159</v>
      </c>
      <c r="C56" s="195" t="s">
        <v>159</v>
      </c>
      <c r="D56" s="196" t="s">
        <v>746</v>
      </c>
      <c r="E56" s="197" t="s">
        <v>213</v>
      </c>
      <c r="F56" s="198">
        <v>796</v>
      </c>
      <c r="G56" s="198" t="s">
        <v>73</v>
      </c>
      <c r="H56" s="23" t="s">
        <v>366</v>
      </c>
      <c r="I56" s="5">
        <v>71136000000</v>
      </c>
      <c r="J56" s="199" t="s">
        <v>248</v>
      </c>
      <c r="K56" s="200">
        <v>11100000</v>
      </c>
      <c r="L56" s="5" t="s">
        <v>74</v>
      </c>
      <c r="M56" s="5" t="s">
        <v>733</v>
      </c>
      <c r="N56" s="5" t="s">
        <v>63</v>
      </c>
      <c r="O56" s="199" t="s">
        <v>64</v>
      </c>
      <c r="P56" s="199" t="s">
        <v>64</v>
      </c>
      <c r="Q56" s="199" t="s">
        <v>64</v>
      </c>
    </row>
    <row r="57" spans="1:17" ht="144" customHeight="1">
      <c r="A57" s="208">
        <v>281</v>
      </c>
      <c r="B57" s="194" t="s">
        <v>159</v>
      </c>
      <c r="C57" s="195" t="s">
        <v>159</v>
      </c>
      <c r="D57" s="196" t="s">
        <v>747</v>
      </c>
      <c r="E57" s="197" t="s">
        <v>213</v>
      </c>
      <c r="F57" s="198">
        <v>796</v>
      </c>
      <c r="G57" s="198" t="s">
        <v>73</v>
      </c>
      <c r="H57" s="23" t="s">
        <v>366</v>
      </c>
      <c r="I57" s="5">
        <v>71136000000</v>
      </c>
      <c r="J57" s="199" t="s">
        <v>248</v>
      </c>
      <c r="K57" s="200">
        <v>5700000</v>
      </c>
      <c r="L57" s="5" t="s">
        <v>74</v>
      </c>
      <c r="M57" s="5" t="s">
        <v>733</v>
      </c>
      <c r="N57" s="5" t="s">
        <v>63</v>
      </c>
      <c r="O57" s="199" t="s">
        <v>64</v>
      </c>
      <c r="P57" s="199" t="s">
        <v>64</v>
      </c>
      <c r="Q57" s="199" t="s">
        <v>64</v>
      </c>
    </row>
    <row r="58" spans="1:17" ht="122.25" customHeight="1">
      <c r="A58" s="208">
        <v>282</v>
      </c>
      <c r="B58" s="194" t="s">
        <v>159</v>
      </c>
      <c r="C58" s="195" t="s">
        <v>159</v>
      </c>
      <c r="D58" s="196" t="s">
        <v>748</v>
      </c>
      <c r="E58" s="197" t="s">
        <v>213</v>
      </c>
      <c r="F58" s="198">
        <v>796</v>
      </c>
      <c r="G58" s="198" t="s">
        <v>73</v>
      </c>
      <c r="H58" s="23" t="s">
        <v>366</v>
      </c>
      <c r="I58" s="5">
        <v>71136000000</v>
      </c>
      <c r="J58" s="199" t="s">
        <v>248</v>
      </c>
      <c r="K58" s="200">
        <v>2100000</v>
      </c>
      <c r="L58" s="5" t="s">
        <v>74</v>
      </c>
      <c r="M58" s="5" t="s">
        <v>733</v>
      </c>
      <c r="N58" s="5" t="s">
        <v>63</v>
      </c>
      <c r="O58" s="199" t="s">
        <v>64</v>
      </c>
      <c r="P58" s="199" t="s">
        <v>64</v>
      </c>
      <c r="Q58" s="199" t="s">
        <v>64</v>
      </c>
    </row>
    <row r="59" spans="1:17" ht="110.25" customHeight="1">
      <c r="A59" s="208">
        <v>283</v>
      </c>
      <c r="B59" s="194" t="s">
        <v>159</v>
      </c>
      <c r="C59" s="195" t="s">
        <v>159</v>
      </c>
      <c r="D59" s="196" t="s">
        <v>749</v>
      </c>
      <c r="E59" s="197" t="s">
        <v>213</v>
      </c>
      <c r="F59" s="198">
        <v>796</v>
      </c>
      <c r="G59" s="198" t="s">
        <v>73</v>
      </c>
      <c r="H59" s="23" t="s">
        <v>366</v>
      </c>
      <c r="I59" s="5">
        <v>71136000000</v>
      </c>
      <c r="J59" s="199" t="s">
        <v>248</v>
      </c>
      <c r="K59" s="200">
        <v>325000</v>
      </c>
      <c r="L59" s="5" t="s">
        <v>74</v>
      </c>
      <c r="M59" s="5" t="s">
        <v>733</v>
      </c>
      <c r="N59" s="5" t="s">
        <v>63</v>
      </c>
      <c r="O59" s="199" t="s">
        <v>64</v>
      </c>
      <c r="P59" s="199" t="s">
        <v>64</v>
      </c>
      <c r="Q59" s="199" t="s">
        <v>64</v>
      </c>
    </row>
    <row r="60" spans="1:17" ht="138.75" customHeight="1">
      <c r="A60" s="193">
        <v>284</v>
      </c>
      <c r="B60" s="194" t="s">
        <v>159</v>
      </c>
      <c r="C60" s="195" t="s">
        <v>159</v>
      </c>
      <c r="D60" s="196" t="s">
        <v>750</v>
      </c>
      <c r="E60" s="197" t="s">
        <v>213</v>
      </c>
      <c r="F60" s="198">
        <v>796</v>
      </c>
      <c r="G60" s="198" t="s">
        <v>73</v>
      </c>
      <c r="H60" s="23" t="s">
        <v>366</v>
      </c>
      <c r="I60" s="5">
        <v>71178000000</v>
      </c>
      <c r="J60" s="5" t="s">
        <v>734</v>
      </c>
      <c r="K60" s="200">
        <v>700000</v>
      </c>
      <c r="L60" s="5" t="s">
        <v>74</v>
      </c>
      <c r="M60" s="5" t="s">
        <v>733</v>
      </c>
      <c r="N60" s="5" t="s">
        <v>63</v>
      </c>
      <c r="O60" s="199" t="s">
        <v>64</v>
      </c>
      <c r="P60" s="199" t="s">
        <v>64</v>
      </c>
      <c r="Q60" s="199" t="s">
        <v>64</v>
      </c>
    </row>
    <row r="61" spans="1:17" ht="201.75" customHeight="1">
      <c r="A61" s="208">
        <v>285</v>
      </c>
      <c r="B61" s="194" t="s">
        <v>159</v>
      </c>
      <c r="C61" s="195" t="s">
        <v>159</v>
      </c>
      <c r="D61" s="196" t="s">
        <v>751</v>
      </c>
      <c r="E61" s="197" t="s">
        <v>213</v>
      </c>
      <c r="F61" s="198">
        <v>796</v>
      </c>
      <c r="G61" s="198" t="s">
        <v>73</v>
      </c>
      <c r="H61" s="23" t="s">
        <v>366</v>
      </c>
      <c r="I61" s="5">
        <v>71178000000</v>
      </c>
      <c r="J61" s="5" t="s">
        <v>734</v>
      </c>
      <c r="K61" s="200">
        <v>700000</v>
      </c>
      <c r="L61" s="5" t="s">
        <v>74</v>
      </c>
      <c r="M61" s="5" t="s">
        <v>733</v>
      </c>
      <c r="N61" s="5" t="s">
        <v>63</v>
      </c>
      <c r="O61" s="199" t="s">
        <v>64</v>
      </c>
      <c r="P61" s="199" t="s">
        <v>64</v>
      </c>
      <c r="Q61" s="199" t="s">
        <v>64</v>
      </c>
    </row>
    <row r="62" spans="1:17" ht="75" customHeight="1">
      <c r="A62" s="208">
        <v>286</v>
      </c>
      <c r="B62" s="24" t="s">
        <v>650</v>
      </c>
      <c r="C62" s="24" t="s">
        <v>650</v>
      </c>
      <c r="D62" s="196" t="s">
        <v>752</v>
      </c>
      <c r="E62" s="197" t="s">
        <v>213</v>
      </c>
      <c r="F62" s="198">
        <v>796</v>
      </c>
      <c r="G62" s="198" t="s">
        <v>73</v>
      </c>
      <c r="H62" s="23" t="s">
        <v>366</v>
      </c>
      <c r="I62" s="5">
        <v>71136000000</v>
      </c>
      <c r="J62" s="199" t="s">
        <v>248</v>
      </c>
      <c r="K62" s="200">
        <v>280000</v>
      </c>
      <c r="L62" s="5" t="s">
        <v>74</v>
      </c>
      <c r="M62" s="5" t="s">
        <v>733</v>
      </c>
      <c r="N62" s="5" t="s">
        <v>63</v>
      </c>
      <c r="O62" s="199" t="s">
        <v>64</v>
      </c>
      <c r="P62" s="199" t="s">
        <v>64</v>
      </c>
      <c r="Q62" s="199" t="s">
        <v>64</v>
      </c>
    </row>
    <row r="63" spans="1:17" ht="60.75">
      <c r="A63" s="208">
        <v>287</v>
      </c>
      <c r="B63" s="24" t="s">
        <v>650</v>
      </c>
      <c r="C63" s="24" t="s">
        <v>650</v>
      </c>
      <c r="D63" s="196" t="s">
        <v>735</v>
      </c>
      <c r="E63" s="197" t="s">
        <v>213</v>
      </c>
      <c r="F63" s="198">
        <v>796</v>
      </c>
      <c r="G63" s="198" t="s">
        <v>73</v>
      </c>
      <c r="H63" s="23" t="s">
        <v>366</v>
      </c>
      <c r="I63" s="5">
        <v>71136000000</v>
      </c>
      <c r="J63" s="199" t="s">
        <v>248</v>
      </c>
      <c r="K63" s="200">
        <v>3000000</v>
      </c>
      <c r="L63" s="5" t="s">
        <v>74</v>
      </c>
      <c r="M63" s="5" t="s">
        <v>733</v>
      </c>
      <c r="N63" s="5" t="s">
        <v>63</v>
      </c>
      <c r="O63" s="199" t="s">
        <v>64</v>
      </c>
      <c r="P63" s="199" t="s">
        <v>64</v>
      </c>
      <c r="Q63" s="199" t="s">
        <v>64</v>
      </c>
    </row>
    <row r="64" spans="1:17" ht="101.25" customHeight="1">
      <c r="A64" s="208">
        <v>288</v>
      </c>
      <c r="B64" s="194" t="s">
        <v>159</v>
      </c>
      <c r="C64" s="195" t="s">
        <v>159</v>
      </c>
      <c r="D64" s="196" t="s">
        <v>732</v>
      </c>
      <c r="E64" s="197" t="s">
        <v>213</v>
      </c>
      <c r="F64" s="198">
        <v>796</v>
      </c>
      <c r="G64" s="198" t="s">
        <v>73</v>
      </c>
      <c r="H64" s="23" t="s">
        <v>366</v>
      </c>
      <c r="I64" s="5">
        <v>71136000000</v>
      </c>
      <c r="J64" s="199" t="s">
        <v>248</v>
      </c>
      <c r="K64" s="200">
        <v>5400000</v>
      </c>
      <c r="L64" s="5" t="s">
        <v>74</v>
      </c>
      <c r="M64" s="5" t="s">
        <v>733</v>
      </c>
      <c r="N64" s="5" t="s">
        <v>63</v>
      </c>
      <c r="O64" s="199" t="s">
        <v>64</v>
      </c>
      <c r="P64" s="199" t="s">
        <v>64</v>
      </c>
      <c r="Q64" s="199" t="s">
        <v>64</v>
      </c>
    </row>
    <row r="65" spans="1:17" ht="192" customHeight="1">
      <c r="A65" s="208">
        <v>289</v>
      </c>
      <c r="B65" s="194" t="s">
        <v>159</v>
      </c>
      <c r="C65" s="195" t="s">
        <v>159</v>
      </c>
      <c r="D65" s="196" t="s">
        <v>753</v>
      </c>
      <c r="E65" s="197" t="s">
        <v>213</v>
      </c>
      <c r="F65" s="198">
        <v>796</v>
      </c>
      <c r="G65" s="198" t="s">
        <v>73</v>
      </c>
      <c r="H65" s="23" t="s">
        <v>366</v>
      </c>
      <c r="I65" s="5">
        <v>71136000000</v>
      </c>
      <c r="J65" s="199" t="s">
        <v>248</v>
      </c>
      <c r="K65" s="200">
        <v>10000000</v>
      </c>
      <c r="L65" s="5" t="s">
        <v>74</v>
      </c>
      <c r="M65" s="5" t="s">
        <v>733</v>
      </c>
      <c r="N65" s="5" t="s">
        <v>63</v>
      </c>
      <c r="O65" s="199" t="s">
        <v>64</v>
      </c>
      <c r="P65" s="199" t="s">
        <v>64</v>
      </c>
      <c r="Q65" s="199" t="s">
        <v>64</v>
      </c>
    </row>
    <row r="66" spans="1:17" ht="71.25" customHeight="1">
      <c r="A66" s="208">
        <v>290</v>
      </c>
      <c r="B66" s="24" t="s">
        <v>650</v>
      </c>
      <c r="C66" s="24" t="s">
        <v>650</v>
      </c>
      <c r="D66" s="196" t="s">
        <v>737</v>
      </c>
      <c r="E66" s="197" t="s">
        <v>213</v>
      </c>
      <c r="F66" s="198">
        <v>796</v>
      </c>
      <c r="G66" s="198" t="s">
        <v>73</v>
      </c>
      <c r="H66" s="23" t="s">
        <v>366</v>
      </c>
      <c r="I66" s="5">
        <v>71178000000</v>
      </c>
      <c r="J66" s="5" t="s">
        <v>734</v>
      </c>
      <c r="K66" s="200">
        <v>1000000</v>
      </c>
      <c r="L66" s="5" t="s">
        <v>74</v>
      </c>
      <c r="M66" s="5" t="s">
        <v>733</v>
      </c>
      <c r="N66" s="5" t="s">
        <v>63</v>
      </c>
      <c r="O66" s="199" t="s">
        <v>64</v>
      </c>
      <c r="P66" s="199" t="s">
        <v>64</v>
      </c>
      <c r="Q66" s="199" t="s">
        <v>64</v>
      </c>
    </row>
    <row r="67" spans="1:17" ht="69" customHeight="1">
      <c r="A67" s="208">
        <v>291</v>
      </c>
      <c r="B67" s="24" t="s">
        <v>650</v>
      </c>
      <c r="C67" s="24" t="s">
        <v>650</v>
      </c>
      <c r="D67" s="196" t="s">
        <v>738</v>
      </c>
      <c r="E67" s="197" t="s">
        <v>213</v>
      </c>
      <c r="F67" s="198">
        <v>796</v>
      </c>
      <c r="G67" s="198" t="s">
        <v>73</v>
      </c>
      <c r="H67" s="23" t="s">
        <v>366</v>
      </c>
      <c r="I67" s="5">
        <v>71178000000</v>
      </c>
      <c r="J67" s="5" t="s">
        <v>734</v>
      </c>
      <c r="K67" s="200">
        <v>1000000</v>
      </c>
      <c r="L67" s="5" t="s">
        <v>74</v>
      </c>
      <c r="M67" s="5" t="s">
        <v>733</v>
      </c>
      <c r="N67" s="5" t="s">
        <v>63</v>
      </c>
      <c r="O67" s="199" t="s">
        <v>64</v>
      </c>
      <c r="P67" s="199" t="s">
        <v>64</v>
      </c>
      <c r="Q67" s="199" t="s">
        <v>64</v>
      </c>
    </row>
    <row r="68" spans="1:17" ht="60.75">
      <c r="A68" s="208">
        <v>292</v>
      </c>
      <c r="B68" s="194" t="s">
        <v>159</v>
      </c>
      <c r="C68" s="195" t="s">
        <v>159</v>
      </c>
      <c r="D68" s="196" t="s">
        <v>740</v>
      </c>
      <c r="E68" s="197" t="s">
        <v>213</v>
      </c>
      <c r="F68" s="198">
        <v>796</v>
      </c>
      <c r="G68" s="198" t="s">
        <v>73</v>
      </c>
      <c r="H68" s="23" t="s">
        <v>366</v>
      </c>
      <c r="I68" s="5">
        <v>71178000000</v>
      </c>
      <c r="J68" s="5" t="s">
        <v>734</v>
      </c>
      <c r="K68" s="200">
        <v>300000</v>
      </c>
      <c r="L68" s="5" t="s">
        <v>74</v>
      </c>
      <c r="M68" s="5" t="s">
        <v>733</v>
      </c>
      <c r="N68" s="5" t="s">
        <v>63</v>
      </c>
      <c r="O68" s="199" t="s">
        <v>64</v>
      </c>
      <c r="P68" s="199" t="s">
        <v>64</v>
      </c>
      <c r="Q68" s="199" t="s">
        <v>64</v>
      </c>
    </row>
    <row r="69" spans="1:17" ht="74.25" customHeight="1">
      <c r="A69" s="208">
        <v>293</v>
      </c>
      <c r="B69" s="194" t="s">
        <v>159</v>
      </c>
      <c r="C69" s="195" t="s">
        <v>159</v>
      </c>
      <c r="D69" s="196" t="s">
        <v>736</v>
      </c>
      <c r="E69" s="197" t="s">
        <v>213</v>
      </c>
      <c r="F69" s="198">
        <v>796</v>
      </c>
      <c r="G69" s="198" t="s">
        <v>73</v>
      </c>
      <c r="H69" s="23" t="s">
        <v>366</v>
      </c>
      <c r="I69" s="5">
        <v>71178000000</v>
      </c>
      <c r="J69" s="5" t="s">
        <v>734</v>
      </c>
      <c r="K69" s="200">
        <v>1000000</v>
      </c>
      <c r="L69" s="5" t="s">
        <v>74</v>
      </c>
      <c r="M69" s="5" t="s">
        <v>733</v>
      </c>
      <c r="N69" s="5" t="s">
        <v>63</v>
      </c>
      <c r="O69" s="199" t="s">
        <v>64</v>
      </c>
      <c r="P69" s="199" t="s">
        <v>64</v>
      </c>
      <c r="Q69" s="199" t="s">
        <v>64</v>
      </c>
    </row>
    <row r="70" spans="1:17" ht="76.5" customHeight="1">
      <c r="A70" s="208">
        <v>294</v>
      </c>
      <c r="B70" s="194" t="s">
        <v>159</v>
      </c>
      <c r="C70" s="195" t="s">
        <v>159</v>
      </c>
      <c r="D70" s="196" t="s">
        <v>739</v>
      </c>
      <c r="E70" s="197" t="s">
        <v>213</v>
      </c>
      <c r="F70" s="198">
        <v>796</v>
      </c>
      <c r="G70" s="198" t="s">
        <v>73</v>
      </c>
      <c r="H70" s="23" t="s">
        <v>366</v>
      </c>
      <c r="I70" s="5">
        <v>71178000000</v>
      </c>
      <c r="J70" s="5" t="s">
        <v>734</v>
      </c>
      <c r="K70" s="200">
        <v>1000000</v>
      </c>
      <c r="L70" s="5" t="s">
        <v>74</v>
      </c>
      <c r="M70" s="5" t="s">
        <v>733</v>
      </c>
      <c r="N70" s="5" t="s">
        <v>63</v>
      </c>
      <c r="O70" s="199" t="s">
        <v>64</v>
      </c>
      <c r="P70" s="199" t="s">
        <v>64</v>
      </c>
      <c r="Q70" s="199" t="s">
        <v>64</v>
      </c>
    </row>
    <row r="71" spans="1:17" ht="15.75" customHeight="1">
      <c r="A71" s="117"/>
      <c r="B71" s="117"/>
      <c r="C71" s="117"/>
      <c r="D71" s="117"/>
      <c r="E71" s="117"/>
      <c r="F71" s="117"/>
      <c r="G71" s="117"/>
      <c r="H71" s="117"/>
      <c r="I71" s="117"/>
      <c r="J71" s="117"/>
      <c r="K71" s="117"/>
      <c r="L71" s="117"/>
      <c r="M71" s="117"/>
      <c r="N71" s="117"/>
      <c r="O71" s="117"/>
      <c r="P71" s="117"/>
      <c r="Q71" s="117"/>
    </row>
    <row r="72" spans="1:17" ht="44.25" customHeight="1">
      <c r="A72" s="113"/>
      <c r="B72" s="331" t="s">
        <v>388</v>
      </c>
      <c r="C72" s="331"/>
      <c r="D72" s="331"/>
      <c r="E72" s="114"/>
      <c r="F72" s="331" t="s">
        <v>389</v>
      </c>
      <c r="G72" s="331"/>
      <c r="H72" s="331"/>
      <c r="I72" s="63"/>
      <c r="J72" s="63"/>
      <c r="K72" s="115"/>
      <c r="L72" s="11"/>
      <c r="M72" s="11"/>
      <c r="N72" s="116"/>
      <c r="O72" s="116"/>
      <c r="P72" s="117"/>
      <c r="Q72" s="117"/>
    </row>
    <row r="73" spans="1:17" ht="21">
      <c r="A73" s="113"/>
      <c r="B73" s="192"/>
      <c r="C73" s="192"/>
      <c r="D73" s="192"/>
      <c r="E73" s="114"/>
      <c r="F73" s="192"/>
      <c r="G73" s="192"/>
      <c r="H73" s="192"/>
      <c r="I73" s="63"/>
      <c r="J73" s="63"/>
      <c r="K73" s="115"/>
      <c r="L73" s="11"/>
      <c r="M73" s="11"/>
      <c r="N73" s="116"/>
      <c r="O73" s="116"/>
      <c r="P73" s="117"/>
      <c r="Q73" s="117"/>
    </row>
    <row r="74" spans="1:17" ht="21" customHeight="1">
      <c r="A74" s="1" t="s">
        <v>22</v>
      </c>
      <c r="B74" s="1"/>
      <c r="C74" s="1"/>
      <c r="D74" s="2"/>
      <c r="E74" s="2"/>
      <c r="F74" s="2"/>
      <c r="G74" s="2"/>
      <c r="H74" s="1"/>
      <c r="I74" s="1"/>
      <c r="J74" s="325" t="s">
        <v>15</v>
      </c>
      <c r="K74" s="325"/>
      <c r="L74" s="325"/>
      <c r="M74" s="325"/>
      <c r="N74" s="325"/>
      <c r="O74" s="325"/>
      <c r="P74" s="2"/>
      <c r="Q74" s="2"/>
    </row>
    <row r="75" spans="1:17" ht="21" customHeight="1">
      <c r="A75" s="1"/>
      <c r="B75" s="1"/>
      <c r="C75" s="1"/>
      <c r="D75" s="2"/>
      <c r="E75" s="2"/>
      <c r="F75" s="2"/>
      <c r="G75" s="2"/>
      <c r="H75" s="1"/>
      <c r="I75" s="1"/>
      <c r="J75" s="325" t="s">
        <v>24</v>
      </c>
      <c r="K75" s="325"/>
      <c r="L75" s="325"/>
      <c r="M75" s="325"/>
      <c r="N75" s="325"/>
      <c r="O75" s="325"/>
      <c r="P75" s="2"/>
      <c r="Q75" s="2"/>
    </row>
    <row r="76" spans="1:17" ht="30" customHeight="1">
      <c r="A76" s="1"/>
      <c r="B76" s="1"/>
      <c r="C76" s="1"/>
      <c r="D76" s="2"/>
      <c r="E76" s="2"/>
      <c r="F76" s="2"/>
      <c r="G76" s="2"/>
      <c r="H76" s="1"/>
      <c r="I76" s="1"/>
      <c r="J76" s="325" t="s">
        <v>32</v>
      </c>
      <c r="K76" s="325"/>
      <c r="L76" s="325"/>
      <c r="M76" s="325"/>
      <c r="N76" s="325"/>
      <c r="O76" s="325"/>
      <c r="P76" s="2"/>
      <c r="Q76" s="2"/>
    </row>
    <row r="77" spans="1:17" ht="21" customHeight="1">
      <c r="A77" s="1"/>
      <c r="B77" s="1"/>
      <c r="C77" s="1"/>
      <c r="D77" s="2"/>
      <c r="E77" s="2"/>
      <c r="F77" s="2"/>
      <c r="G77" s="2"/>
      <c r="H77" s="1"/>
      <c r="I77" s="1"/>
      <c r="J77" s="326"/>
      <c r="K77" s="326"/>
      <c r="L77" s="312" t="s">
        <v>25</v>
      </c>
      <c r="M77" s="312"/>
      <c r="N77" s="1"/>
      <c r="O77" s="11"/>
      <c r="P77" s="11"/>
      <c r="Q77" s="11"/>
    </row>
    <row r="78" spans="1:17" ht="23.25" customHeight="1">
      <c r="A78" s="1"/>
      <c r="B78" s="1"/>
      <c r="C78" s="1"/>
      <c r="D78" s="2"/>
      <c r="E78" s="2"/>
      <c r="F78" s="2"/>
      <c r="G78" s="2"/>
      <c r="H78" s="1"/>
      <c r="I78" s="1"/>
      <c r="J78" s="316" t="s">
        <v>741</v>
      </c>
      <c r="K78" s="316"/>
      <c r="L78" s="316"/>
      <c r="M78" s="316"/>
      <c r="N78" s="316"/>
      <c r="O78" s="316"/>
      <c r="P78" s="12"/>
      <c r="Q78" s="12"/>
    </row>
    <row r="79" spans="1:17" ht="21" customHeight="1">
      <c r="A79" s="1"/>
      <c r="B79" s="1"/>
      <c r="C79" s="1"/>
      <c r="D79" s="2"/>
      <c r="E79" s="2"/>
      <c r="F79" s="2"/>
      <c r="G79" s="2"/>
      <c r="H79" s="1"/>
      <c r="I79" s="1"/>
      <c r="J79" s="15"/>
      <c r="K79" s="46"/>
      <c r="L79" s="13"/>
      <c r="M79" s="13"/>
      <c r="N79" s="14"/>
      <c r="O79" s="15"/>
      <c r="P79" s="15"/>
      <c r="Q79" s="15"/>
    </row>
    <row r="80" spans="1:17" ht="21" customHeight="1">
      <c r="A80" s="1"/>
      <c r="B80" s="1"/>
      <c r="C80" s="1"/>
      <c r="D80" s="2"/>
      <c r="E80" s="2"/>
      <c r="F80" s="2"/>
      <c r="G80" s="2"/>
      <c r="H80" s="1"/>
      <c r="I80" s="1"/>
      <c r="J80" s="11"/>
      <c r="K80" s="47"/>
      <c r="L80" s="2"/>
      <c r="M80" s="2"/>
      <c r="N80" s="1"/>
      <c r="O80" s="11"/>
      <c r="P80" s="11"/>
      <c r="Q80" s="11"/>
    </row>
    <row r="81" spans="1:17" ht="24" customHeight="1">
      <c r="A81" s="317" t="s">
        <v>34</v>
      </c>
      <c r="B81" s="317"/>
      <c r="C81" s="317"/>
      <c r="D81" s="317"/>
      <c r="E81" s="317"/>
      <c r="F81" s="317"/>
      <c r="G81" s="317"/>
      <c r="H81" s="317"/>
      <c r="I81" s="317"/>
      <c r="J81" s="317"/>
      <c r="K81" s="317"/>
      <c r="L81" s="317"/>
      <c r="M81" s="317"/>
      <c r="N81" s="317"/>
      <c r="O81" s="317"/>
      <c r="P81" s="14"/>
      <c r="Q81" s="14"/>
    </row>
    <row r="82" spans="1:17" ht="20.25" customHeight="1">
      <c r="A82" s="317" t="s">
        <v>56</v>
      </c>
      <c r="B82" s="317"/>
      <c r="C82" s="317"/>
      <c r="D82" s="317"/>
      <c r="E82" s="317"/>
      <c r="F82" s="317"/>
      <c r="G82" s="317"/>
      <c r="H82" s="317"/>
      <c r="I82" s="317"/>
      <c r="J82" s="317"/>
      <c r="K82" s="317"/>
      <c r="L82" s="317"/>
      <c r="M82" s="317"/>
      <c r="N82" s="317"/>
      <c r="O82" s="317"/>
      <c r="P82" s="14"/>
      <c r="Q82" s="14"/>
    </row>
    <row r="83" spans="1:17" ht="20.25" customHeight="1">
      <c r="A83" s="1"/>
      <c r="B83" s="1"/>
      <c r="C83" s="1"/>
      <c r="D83" s="2"/>
      <c r="E83" s="2"/>
      <c r="F83" s="2"/>
      <c r="G83" s="2"/>
      <c r="H83" s="1"/>
      <c r="I83" s="1"/>
      <c r="J83" s="1"/>
      <c r="K83" s="48"/>
      <c r="L83" s="2"/>
      <c r="M83" s="2"/>
      <c r="N83" s="1"/>
      <c r="O83" s="11"/>
      <c r="P83" s="11"/>
      <c r="Q83" s="11"/>
    </row>
    <row r="84" spans="1:17" ht="20.25" customHeight="1">
      <c r="A84" s="315" t="s">
        <v>26</v>
      </c>
      <c r="B84" s="315"/>
      <c r="C84" s="315"/>
      <c r="D84" s="315"/>
      <c r="E84" s="318" t="s">
        <v>33</v>
      </c>
      <c r="F84" s="318"/>
      <c r="G84" s="318"/>
      <c r="H84" s="318"/>
      <c r="I84" s="319"/>
      <c r="J84" s="318"/>
      <c r="K84" s="318"/>
      <c r="L84" s="318"/>
      <c r="M84" s="318"/>
      <c r="N84" s="318"/>
      <c r="O84" s="318"/>
      <c r="P84" s="318"/>
      <c r="Q84" s="318"/>
    </row>
    <row r="85" spans="1:17" ht="20.25" customHeight="1">
      <c r="A85" s="315" t="s">
        <v>27</v>
      </c>
      <c r="B85" s="315"/>
      <c r="C85" s="315"/>
      <c r="D85" s="315"/>
      <c r="E85" s="318" t="s">
        <v>20</v>
      </c>
      <c r="F85" s="318"/>
      <c r="G85" s="318"/>
      <c r="H85" s="318"/>
      <c r="I85" s="319"/>
      <c r="J85" s="318"/>
      <c r="K85" s="318"/>
      <c r="L85" s="318"/>
      <c r="M85" s="318"/>
      <c r="N85" s="318"/>
      <c r="O85" s="318"/>
      <c r="P85" s="318"/>
      <c r="Q85" s="318"/>
    </row>
    <row r="86" spans="1:17" ht="20.25">
      <c r="A86" s="315" t="s">
        <v>28</v>
      </c>
      <c r="B86" s="315"/>
      <c r="C86" s="315"/>
      <c r="D86" s="315"/>
      <c r="E86" s="318" t="s">
        <v>21</v>
      </c>
      <c r="F86" s="318"/>
      <c r="G86" s="318"/>
      <c r="H86" s="318"/>
      <c r="I86" s="319"/>
      <c r="J86" s="318"/>
      <c r="K86" s="318"/>
      <c r="L86" s="318"/>
      <c r="M86" s="318"/>
      <c r="N86" s="318"/>
      <c r="O86" s="318"/>
      <c r="P86" s="318"/>
      <c r="Q86" s="318"/>
    </row>
    <row r="87" spans="1:17" ht="20.25">
      <c r="A87" s="315" t="s">
        <v>29</v>
      </c>
      <c r="B87" s="315"/>
      <c r="C87" s="315"/>
      <c r="D87" s="315"/>
      <c r="E87" s="318" t="s">
        <v>35</v>
      </c>
      <c r="F87" s="318"/>
      <c r="G87" s="318"/>
      <c r="H87" s="318"/>
      <c r="I87" s="319"/>
      <c r="J87" s="318"/>
      <c r="K87" s="318"/>
      <c r="L87" s="318"/>
      <c r="M87" s="318"/>
      <c r="N87" s="318"/>
      <c r="O87" s="318"/>
      <c r="P87" s="318"/>
      <c r="Q87" s="318"/>
    </row>
    <row r="88" spans="1:17" ht="20.25" customHeight="1">
      <c r="A88" s="315" t="s">
        <v>14</v>
      </c>
      <c r="B88" s="315"/>
      <c r="C88" s="315"/>
      <c r="D88" s="315"/>
      <c r="E88" s="318">
        <v>8602060523</v>
      </c>
      <c r="F88" s="318"/>
      <c r="G88" s="318"/>
      <c r="H88" s="318"/>
      <c r="I88" s="319"/>
      <c r="J88" s="318"/>
      <c r="K88" s="318"/>
      <c r="L88" s="318"/>
      <c r="M88" s="318"/>
      <c r="N88" s="318"/>
      <c r="O88" s="318"/>
      <c r="P88" s="318"/>
      <c r="Q88" s="318"/>
    </row>
    <row r="89" spans="1:17" ht="21.75" customHeight="1">
      <c r="A89" s="315" t="s">
        <v>13</v>
      </c>
      <c r="B89" s="315"/>
      <c r="C89" s="315"/>
      <c r="D89" s="315"/>
      <c r="E89" s="318">
        <v>860201001</v>
      </c>
      <c r="F89" s="318"/>
      <c r="G89" s="318"/>
      <c r="H89" s="318"/>
      <c r="I89" s="319"/>
      <c r="J89" s="318"/>
      <c r="K89" s="318"/>
      <c r="L89" s="318"/>
      <c r="M89" s="318"/>
      <c r="N89" s="318"/>
      <c r="O89" s="318"/>
      <c r="P89" s="318"/>
      <c r="Q89" s="318"/>
    </row>
    <row r="90" spans="1:17" ht="20.25" customHeight="1">
      <c r="A90" s="315" t="s">
        <v>12</v>
      </c>
      <c r="B90" s="315"/>
      <c r="C90" s="315"/>
      <c r="D90" s="315"/>
      <c r="E90" s="318">
        <v>71136000000</v>
      </c>
      <c r="F90" s="318"/>
      <c r="G90" s="318"/>
      <c r="H90" s="318"/>
      <c r="I90" s="319"/>
      <c r="J90" s="318"/>
      <c r="K90" s="318"/>
      <c r="L90" s="318"/>
      <c r="M90" s="318"/>
      <c r="N90" s="318"/>
      <c r="O90" s="318"/>
      <c r="P90" s="318"/>
      <c r="Q90" s="318"/>
    </row>
    <row r="91" spans="1:17" ht="17.25" customHeight="1">
      <c r="A91" s="325"/>
      <c r="B91" s="325"/>
      <c r="C91" s="325"/>
      <c r="D91" s="325"/>
      <c r="E91" s="2"/>
      <c r="F91" s="2"/>
      <c r="G91" s="2"/>
      <c r="H91" s="1"/>
      <c r="I91" s="1"/>
      <c r="J91" s="1"/>
      <c r="K91" s="48"/>
      <c r="L91" s="2"/>
      <c r="M91" s="2"/>
      <c r="N91" s="1"/>
      <c r="O91" s="11"/>
      <c r="P91" s="11"/>
      <c r="Q91" s="11"/>
    </row>
    <row r="92" spans="1:17" ht="30" customHeight="1">
      <c r="A92" s="322" t="s">
        <v>3</v>
      </c>
      <c r="B92" s="322" t="s">
        <v>1</v>
      </c>
      <c r="C92" s="322" t="s">
        <v>2</v>
      </c>
      <c r="D92" s="321" t="s">
        <v>11</v>
      </c>
      <c r="E92" s="321"/>
      <c r="F92" s="321"/>
      <c r="G92" s="321"/>
      <c r="H92" s="321"/>
      <c r="I92" s="321"/>
      <c r="J92" s="321"/>
      <c r="K92" s="321"/>
      <c r="L92" s="321"/>
      <c r="M92" s="321"/>
      <c r="N92" s="320" t="s">
        <v>18</v>
      </c>
      <c r="O92" s="330" t="s">
        <v>19</v>
      </c>
      <c r="P92" s="327" t="s">
        <v>54</v>
      </c>
      <c r="Q92" s="327" t="s">
        <v>52</v>
      </c>
    </row>
    <row r="93" spans="1:17" ht="83.25" customHeight="1">
      <c r="A93" s="322"/>
      <c r="B93" s="322"/>
      <c r="C93" s="322"/>
      <c r="D93" s="321" t="s">
        <v>16</v>
      </c>
      <c r="E93" s="321" t="s">
        <v>0</v>
      </c>
      <c r="F93" s="321" t="s">
        <v>5</v>
      </c>
      <c r="G93" s="321"/>
      <c r="H93" s="322" t="s">
        <v>7</v>
      </c>
      <c r="I93" s="321" t="s">
        <v>9</v>
      </c>
      <c r="J93" s="321"/>
      <c r="K93" s="323" t="s">
        <v>23</v>
      </c>
      <c r="L93" s="321" t="s">
        <v>4</v>
      </c>
      <c r="M93" s="321"/>
      <c r="N93" s="320"/>
      <c r="O93" s="330"/>
      <c r="P93" s="327"/>
      <c r="Q93" s="327"/>
    </row>
    <row r="94" spans="1:17" ht="167.25" customHeight="1">
      <c r="A94" s="322"/>
      <c r="B94" s="322"/>
      <c r="C94" s="322"/>
      <c r="D94" s="321"/>
      <c r="E94" s="321"/>
      <c r="F94" s="210" t="s">
        <v>6</v>
      </c>
      <c r="G94" s="210" t="s">
        <v>17</v>
      </c>
      <c r="H94" s="322"/>
      <c r="I94" s="210" t="s">
        <v>8</v>
      </c>
      <c r="J94" s="210" t="s">
        <v>17</v>
      </c>
      <c r="K94" s="323"/>
      <c r="L94" s="213" t="s">
        <v>30</v>
      </c>
      <c r="M94" s="213" t="s">
        <v>31</v>
      </c>
      <c r="N94" s="320"/>
      <c r="O94" s="209" t="s">
        <v>10</v>
      </c>
      <c r="P94" s="327"/>
      <c r="Q94" s="327"/>
    </row>
    <row r="95" spans="1:17" ht="21" customHeight="1">
      <c r="A95" s="4">
        <v>1</v>
      </c>
      <c r="B95" s="4">
        <v>2</v>
      </c>
      <c r="C95" s="4">
        <v>3</v>
      </c>
      <c r="D95" s="4">
        <v>4</v>
      </c>
      <c r="E95" s="4">
        <v>5</v>
      </c>
      <c r="F95" s="4">
        <v>6</v>
      </c>
      <c r="G95" s="4">
        <v>7</v>
      </c>
      <c r="H95" s="4">
        <v>8</v>
      </c>
      <c r="I95" s="4">
        <v>9</v>
      </c>
      <c r="J95" s="4">
        <v>10</v>
      </c>
      <c r="K95" s="112">
        <v>11</v>
      </c>
      <c r="L95" s="4">
        <v>12</v>
      </c>
      <c r="M95" s="4">
        <v>13</v>
      </c>
      <c r="N95" s="16">
        <v>14</v>
      </c>
      <c r="O95" s="16">
        <v>15</v>
      </c>
      <c r="P95" s="4">
        <v>16</v>
      </c>
      <c r="Q95" s="4">
        <v>17</v>
      </c>
    </row>
    <row r="96" spans="1:17" ht="20.25">
      <c r="A96" s="201"/>
      <c r="B96" s="202"/>
      <c r="C96" s="202"/>
      <c r="D96" s="203"/>
      <c r="E96" s="204"/>
      <c r="F96" s="202"/>
      <c r="G96" s="202"/>
      <c r="H96" s="202"/>
      <c r="I96" s="202"/>
      <c r="J96" s="202"/>
      <c r="K96" s="205"/>
      <c r="L96" s="202"/>
      <c r="M96" s="202"/>
      <c r="N96" s="17"/>
      <c r="O96" s="17"/>
      <c r="P96" s="202"/>
      <c r="Q96" s="206"/>
    </row>
    <row r="97" spans="1:17" ht="64.5" customHeight="1">
      <c r="A97" s="208">
        <v>295</v>
      </c>
      <c r="B97" s="24" t="s">
        <v>339</v>
      </c>
      <c r="C97" s="24" t="s">
        <v>339</v>
      </c>
      <c r="D97" s="196" t="s">
        <v>754</v>
      </c>
      <c r="E97" s="207" t="s">
        <v>755</v>
      </c>
      <c r="F97" s="24">
        <v>366</v>
      </c>
      <c r="G97" s="211" t="s">
        <v>60</v>
      </c>
      <c r="H97" s="211">
        <v>1</v>
      </c>
      <c r="I97" s="5">
        <v>71136000000</v>
      </c>
      <c r="J97" s="199" t="s">
        <v>248</v>
      </c>
      <c r="K97" s="200">
        <v>1202063</v>
      </c>
      <c r="L97" s="5" t="s">
        <v>74</v>
      </c>
      <c r="M97" s="5" t="s">
        <v>733</v>
      </c>
      <c r="N97" s="5" t="s">
        <v>63</v>
      </c>
      <c r="O97" s="199" t="s">
        <v>64</v>
      </c>
      <c r="P97" s="199" t="s">
        <v>64</v>
      </c>
      <c r="Q97" s="199" t="s">
        <v>64</v>
      </c>
    </row>
    <row r="98" spans="1:17" ht="81">
      <c r="A98" s="208">
        <v>296</v>
      </c>
      <c r="B98" s="24" t="s">
        <v>759</v>
      </c>
      <c r="C98" s="24" t="s">
        <v>760</v>
      </c>
      <c r="D98" s="29" t="s">
        <v>762</v>
      </c>
      <c r="E98" s="197" t="s">
        <v>763</v>
      </c>
      <c r="F98" s="5">
        <v>879</v>
      </c>
      <c r="G98" s="5" t="s">
        <v>89</v>
      </c>
      <c r="H98" s="5">
        <v>1</v>
      </c>
      <c r="I98" s="5">
        <v>71136000000</v>
      </c>
      <c r="J98" s="199" t="s">
        <v>248</v>
      </c>
      <c r="K98" s="200">
        <v>5700000</v>
      </c>
      <c r="L98" s="5" t="s">
        <v>74</v>
      </c>
      <c r="M98" s="5" t="s">
        <v>733</v>
      </c>
      <c r="N98" s="5" t="s">
        <v>63</v>
      </c>
      <c r="O98" s="199" t="s">
        <v>64</v>
      </c>
      <c r="P98" s="199" t="s">
        <v>64</v>
      </c>
      <c r="Q98" s="199" t="s">
        <v>64</v>
      </c>
    </row>
    <row r="99" spans="1:17" ht="60.75">
      <c r="A99" s="208">
        <v>297</v>
      </c>
      <c r="B99" s="194" t="s">
        <v>268</v>
      </c>
      <c r="C99" s="194" t="s">
        <v>761</v>
      </c>
      <c r="D99" s="29" t="s">
        <v>756</v>
      </c>
      <c r="E99" s="212" t="s">
        <v>757</v>
      </c>
      <c r="F99" s="5">
        <v>879</v>
      </c>
      <c r="G99" s="5" t="s">
        <v>89</v>
      </c>
      <c r="H99" s="5">
        <v>1</v>
      </c>
      <c r="I99" s="5">
        <v>71136000000</v>
      </c>
      <c r="J99" s="199" t="s">
        <v>248</v>
      </c>
      <c r="K99" s="200">
        <v>4611278</v>
      </c>
      <c r="L99" s="5" t="s">
        <v>74</v>
      </c>
      <c r="M99" s="5" t="s">
        <v>758</v>
      </c>
      <c r="N99" s="5" t="s">
        <v>81</v>
      </c>
      <c r="O99" s="21" t="s">
        <v>91</v>
      </c>
      <c r="P99" s="199" t="s">
        <v>64</v>
      </c>
      <c r="Q99" s="199" t="s">
        <v>64</v>
      </c>
    </row>
    <row r="100" spans="1:17" ht="21">
      <c r="A100" s="117"/>
      <c r="B100" s="117"/>
      <c r="C100" s="117"/>
      <c r="D100" s="117"/>
      <c r="E100" s="117"/>
      <c r="F100" s="117"/>
      <c r="G100" s="117"/>
      <c r="H100" s="117"/>
      <c r="I100" s="117"/>
      <c r="J100" s="117"/>
      <c r="K100" s="117"/>
      <c r="L100" s="117"/>
      <c r="M100" s="117"/>
      <c r="N100" s="117"/>
      <c r="O100" s="117"/>
      <c r="P100" s="117"/>
      <c r="Q100" s="117"/>
    </row>
    <row r="101" spans="1:17" ht="51.75" customHeight="1">
      <c r="A101" s="113"/>
      <c r="B101" s="331" t="s">
        <v>388</v>
      </c>
      <c r="C101" s="331"/>
      <c r="D101" s="331"/>
      <c r="E101" s="114"/>
      <c r="F101" s="331" t="s">
        <v>389</v>
      </c>
      <c r="G101" s="331"/>
      <c r="H101" s="331"/>
      <c r="I101" s="63"/>
      <c r="J101" s="63"/>
      <c r="K101" s="115"/>
      <c r="L101" s="11"/>
      <c r="M101" s="11"/>
      <c r="N101" s="116"/>
      <c r="O101" s="116"/>
      <c r="P101" s="117"/>
      <c r="Q101" s="117"/>
    </row>
    <row r="102" ht="15.75"/>
    <row r="103" spans="1:17" ht="20.25">
      <c r="A103" s="1" t="s">
        <v>22</v>
      </c>
      <c r="B103" s="1"/>
      <c r="C103" s="1"/>
      <c r="D103" s="2"/>
      <c r="E103" s="2"/>
      <c r="F103" s="2"/>
      <c r="G103" s="2"/>
      <c r="H103" s="1"/>
      <c r="I103" s="1"/>
      <c r="J103" s="325" t="s">
        <v>15</v>
      </c>
      <c r="K103" s="325"/>
      <c r="L103" s="325"/>
      <c r="M103" s="325"/>
      <c r="N103" s="325"/>
      <c r="O103" s="325"/>
      <c r="P103" s="2"/>
      <c r="Q103" s="2"/>
    </row>
    <row r="104" spans="1:17" ht="20.25">
      <c r="A104" s="1"/>
      <c r="B104" s="1"/>
      <c r="C104" s="1"/>
      <c r="D104" s="2"/>
      <c r="E104" s="2"/>
      <c r="F104" s="2"/>
      <c r="G104" s="2"/>
      <c r="H104" s="1"/>
      <c r="I104" s="1"/>
      <c r="J104" s="325" t="s">
        <v>24</v>
      </c>
      <c r="K104" s="325"/>
      <c r="L104" s="325"/>
      <c r="M104" s="325"/>
      <c r="N104" s="325"/>
      <c r="O104" s="325"/>
      <c r="P104" s="2"/>
      <c r="Q104" s="2"/>
    </row>
    <row r="105" spans="1:17" ht="21" customHeight="1">
      <c r="A105" s="1"/>
      <c r="B105" s="1"/>
      <c r="C105" s="1"/>
      <c r="D105" s="2"/>
      <c r="E105" s="2"/>
      <c r="F105" s="2"/>
      <c r="G105" s="2"/>
      <c r="H105" s="1"/>
      <c r="I105" s="1"/>
      <c r="J105" s="325" t="s">
        <v>32</v>
      </c>
      <c r="K105" s="325"/>
      <c r="L105" s="325"/>
      <c r="M105" s="325"/>
      <c r="N105" s="325"/>
      <c r="O105" s="325"/>
      <c r="P105" s="2"/>
      <c r="Q105" s="2"/>
    </row>
    <row r="106" spans="1:17" ht="25.5" customHeight="1">
      <c r="A106" s="1"/>
      <c r="B106" s="1"/>
      <c r="C106" s="1"/>
      <c r="D106" s="2"/>
      <c r="E106" s="2"/>
      <c r="F106" s="2"/>
      <c r="G106" s="2"/>
      <c r="H106" s="1"/>
      <c r="I106" s="1"/>
      <c r="J106" s="326"/>
      <c r="K106" s="326"/>
      <c r="L106" s="312" t="s">
        <v>25</v>
      </c>
      <c r="M106" s="312"/>
      <c r="N106" s="1"/>
      <c r="O106" s="11"/>
      <c r="P106" s="11"/>
      <c r="Q106" s="11"/>
    </row>
    <row r="107" spans="1:17" ht="20.25">
      <c r="A107" s="1"/>
      <c r="B107" s="1"/>
      <c r="C107" s="1"/>
      <c r="D107" s="2"/>
      <c r="E107" s="2"/>
      <c r="F107" s="2"/>
      <c r="G107" s="2"/>
      <c r="H107" s="1"/>
      <c r="I107" s="1"/>
      <c r="J107" s="316" t="s">
        <v>741</v>
      </c>
      <c r="K107" s="316"/>
      <c r="L107" s="316"/>
      <c r="M107" s="316"/>
      <c r="N107" s="316"/>
      <c r="O107" s="316"/>
      <c r="P107" s="12"/>
      <c r="Q107" s="12"/>
    </row>
    <row r="108" spans="1:17" ht="20.25">
      <c r="A108" s="1"/>
      <c r="B108" s="1"/>
      <c r="C108" s="1"/>
      <c r="D108" s="2"/>
      <c r="E108" s="2"/>
      <c r="F108" s="2"/>
      <c r="G108" s="2"/>
      <c r="H108" s="1"/>
      <c r="I108" s="1"/>
      <c r="J108" s="15"/>
      <c r="K108" s="46"/>
      <c r="L108" s="13"/>
      <c r="M108" s="13"/>
      <c r="N108" s="14"/>
      <c r="O108" s="15"/>
      <c r="P108" s="15"/>
      <c r="Q108" s="15"/>
    </row>
    <row r="109" spans="1:17" ht="20.25">
      <c r="A109" s="1"/>
      <c r="B109" s="1"/>
      <c r="C109" s="1"/>
      <c r="D109" s="2"/>
      <c r="E109" s="2"/>
      <c r="F109" s="2"/>
      <c r="G109" s="2"/>
      <c r="H109" s="1"/>
      <c r="I109" s="1"/>
      <c r="J109" s="11"/>
      <c r="K109" s="47"/>
      <c r="L109" s="2"/>
      <c r="M109" s="2"/>
      <c r="N109" s="1"/>
      <c r="O109" s="11"/>
      <c r="P109" s="11"/>
      <c r="Q109" s="11"/>
    </row>
    <row r="110" spans="1:17" ht="20.25">
      <c r="A110" s="317" t="s">
        <v>34</v>
      </c>
      <c r="B110" s="317"/>
      <c r="C110" s="317"/>
      <c r="D110" s="317"/>
      <c r="E110" s="317"/>
      <c r="F110" s="317"/>
      <c r="G110" s="317"/>
      <c r="H110" s="317"/>
      <c r="I110" s="317"/>
      <c r="J110" s="317"/>
      <c r="K110" s="317"/>
      <c r="L110" s="317"/>
      <c r="M110" s="317"/>
      <c r="N110" s="317"/>
      <c r="O110" s="317"/>
      <c r="P110" s="14"/>
      <c r="Q110" s="14"/>
    </row>
    <row r="111" spans="1:17" ht="20.25">
      <c r="A111" s="317" t="s">
        <v>56</v>
      </c>
      <c r="B111" s="317"/>
      <c r="C111" s="317"/>
      <c r="D111" s="317"/>
      <c r="E111" s="317"/>
      <c r="F111" s="317"/>
      <c r="G111" s="317"/>
      <c r="H111" s="317"/>
      <c r="I111" s="317"/>
      <c r="J111" s="317"/>
      <c r="K111" s="317"/>
      <c r="L111" s="317"/>
      <c r="M111" s="317"/>
      <c r="N111" s="317"/>
      <c r="O111" s="317"/>
      <c r="P111" s="14"/>
      <c r="Q111" s="14"/>
    </row>
    <row r="112" spans="1:17" ht="20.25">
      <c r="A112" s="1"/>
      <c r="B112" s="1"/>
      <c r="C112" s="1"/>
      <c r="D112" s="2"/>
      <c r="E112" s="2"/>
      <c r="F112" s="2"/>
      <c r="G112" s="2"/>
      <c r="H112" s="1"/>
      <c r="I112" s="1"/>
      <c r="J112" s="1"/>
      <c r="K112" s="48"/>
      <c r="L112" s="2"/>
      <c r="M112" s="2"/>
      <c r="N112" s="1"/>
      <c r="O112" s="11"/>
      <c r="P112" s="11"/>
      <c r="Q112" s="11"/>
    </row>
    <row r="113" spans="1:17" ht="20.25">
      <c r="A113" s="315" t="s">
        <v>26</v>
      </c>
      <c r="B113" s="315"/>
      <c r="C113" s="315"/>
      <c r="D113" s="315"/>
      <c r="E113" s="318" t="s">
        <v>33</v>
      </c>
      <c r="F113" s="318"/>
      <c r="G113" s="318"/>
      <c r="H113" s="318"/>
      <c r="I113" s="319"/>
      <c r="J113" s="318"/>
      <c r="K113" s="318"/>
      <c r="L113" s="318"/>
      <c r="M113" s="318"/>
      <c r="N113" s="318"/>
      <c r="O113" s="318"/>
      <c r="P113" s="318"/>
      <c r="Q113" s="318"/>
    </row>
    <row r="114" spans="1:17" ht="20.25">
      <c r="A114" s="315" t="s">
        <v>27</v>
      </c>
      <c r="B114" s="315"/>
      <c r="C114" s="315"/>
      <c r="D114" s="315"/>
      <c r="E114" s="318" t="s">
        <v>20</v>
      </c>
      <c r="F114" s="318"/>
      <c r="G114" s="318"/>
      <c r="H114" s="318"/>
      <c r="I114" s="319"/>
      <c r="J114" s="318"/>
      <c r="K114" s="318"/>
      <c r="L114" s="318"/>
      <c r="M114" s="318"/>
      <c r="N114" s="318"/>
      <c r="O114" s="318"/>
      <c r="P114" s="318"/>
      <c r="Q114" s="318"/>
    </row>
    <row r="115" spans="1:17" ht="20.25">
      <c r="A115" s="315" t="s">
        <v>28</v>
      </c>
      <c r="B115" s="315"/>
      <c r="C115" s="315"/>
      <c r="D115" s="315"/>
      <c r="E115" s="318" t="s">
        <v>21</v>
      </c>
      <c r="F115" s="318"/>
      <c r="G115" s="318"/>
      <c r="H115" s="318"/>
      <c r="I115" s="319"/>
      <c r="J115" s="318"/>
      <c r="K115" s="318"/>
      <c r="L115" s="318"/>
      <c r="M115" s="318"/>
      <c r="N115" s="318"/>
      <c r="O115" s="318"/>
      <c r="P115" s="318"/>
      <c r="Q115" s="318"/>
    </row>
    <row r="116" spans="1:17" ht="20.25">
      <c r="A116" s="315" t="s">
        <v>29</v>
      </c>
      <c r="B116" s="315"/>
      <c r="C116" s="315"/>
      <c r="D116" s="315"/>
      <c r="E116" s="318" t="s">
        <v>35</v>
      </c>
      <c r="F116" s="318"/>
      <c r="G116" s="318"/>
      <c r="H116" s="318"/>
      <c r="I116" s="319"/>
      <c r="J116" s="318"/>
      <c r="K116" s="318"/>
      <c r="L116" s="318"/>
      <c r="M116" s="318"/>
      <c r="N116" s="318"/>
      <c r="O116" s="318"/>
      <c r="P116" s="318"/>
      <c r="Q116" s="318"/>
    </row>
    <row r="117" spans="1:17" ht="20.25">
      <c r="A117" s="315" t="s">
        <v>14</v>
      </c>
      <c r="B117" s="315"/>
      <c r="C117" s="315"/>
      <c r="D117" s="315"/>
      <c r="E117" s="318">
        <v>8602060523</v>
      </c>
      <c r="F117" s="318"/>
      <c r="G117" s="318"/>
      <c r="H117" s="318"/>
      <c r="I117" s="319"/>
      <c r="J117" s="318"/>
      <c r="K117" s="318"/>
      <c r="L117" s="318"/>
      <c r="M117" s="318"/>
      <c r="N117" s="318"/>
      <c r="O117" s="318"/>
      <c r="P117" s="318"/>
      <c r="Q117" s="318"/>
    </row>
    <row r="118" spans="1:17" ht="20.25">
      <c r="A118" s="315" t="s">
        <v>13</v>
      </c>
      <c r="B118" s="315"/>
      <c r="C118" s="315"/>
      <c r="D118" s="315"/>
      <c r="E118" s="318">
        <v>860201001</v>
      </c>
      <c r="F118" s="318"/>
      <c r="G118" s="318"/>
      <c r="H118" s="318"/>
      <c r="I118" s="319"/>
      <c r="J118" s="318"/>
      <c r="K118" s="318"/>
      <c r="L118" s="318"/>
      <c r="M118" s="318"/>
      <c r="N118" s="318"/>
      <c r="O118" s="318"/>
      <c r="P118" s="318"/>
      <c r="Q118" s="318"/>
    </row>
    <row r="119" spans="1:17" ht="20.25">
      <c r="A119" s="315" t="s">
        <v>12</v>
      </c>
      <c r="B119" s="315"/>
      <c r="C119" s="315"/>
      <c r="D119" s="315"/>
      <c r="E119" s="318">
        <v>71136000000</v>
      </c>
      <c r="F119" s="318"/>
      <c r="G119" s="318"/>
      <c r="H119" s="318"/>
      <c r="I119" s="319"/>
      <c r="J119" s="318"/>
      <c r="K119" s="318"/>
      <c r="L119" s="318"/>
      <c r="M119" s="318"/>
      <c r="N119" s="318"/>
      <c r="O119" s="318"/>
      <c r="P119" s="318"/>
      <c r="Q119" s="318"/>
    </row>
    <row r="120" spans="1:17" ht="20.25">
      <c r="A120" s="325"/>
      <c r="B120" s="325"/>
      <c r="C120" s="325"/>
      <c r="D120" s="325"/>
      <c r="E120" s="2"/>
      <c r="F120" s="2"/>
      <c r="G120" s="2"/>
      <c r="H120" s="1"/>
      <c r="I120" s="1"/>
      <c r="J120" s="1"/>
      <c r="K120" s="48"/>
      <c r="L120" s="2"/>
      <c r="M120" s="2"/>
      <c r="N120" s="1"/>
      <c r="O120" s="11"/>
      <c r="P120" s="11"/>
      <c r="Q120" s="11"/>
    </row>
    <row r="121" spans="1:17" ht="20.25">
      <c r="A121" s="322" t="s">
        <v>3</v>
      </c>
      <c r="B121" s="322" t="s">
        <v>1</v>
      </c>
      <c r="C121" s="322" t="s">
        <v>2</v>
      </c>
      <c r="D121" s="321" t="s">
        <v>11</v>
      </c>
      <c r="E121" s="321"/>
      <c r="F121" s="321"/>
      <c r="G121" s="321"/>
      <c r="H121" s="321"/>
      <c r="I121" s="321"/>
      <c r="J121" s="321"/>
      <c r="K121" s="321"/>
      <c r="L121" s="321"/>
      <c r="M121" s="321"/>
      <c r="N121" s="320" t="s">
        <v>18</v>
      </c>
      <c r="O121" s="330" t="s">
        <v>19</v>
      </c>
      <c r="P121" s="327" t="s">
        <v>54</v>
      </c>
      <c r="Q121" s="327" t="s">
        <v>52</v>
      </c>
    </row>
    <row r="122" spans="1:17" ht="92.25" customHeight="1">
      <c r="A122" s="322"/>
      <c r="B122" s="322"/>
      <c r="C122" s="322"/>
      <c r="D122" s="321" t="s">
        <v>16</v>
      </c>
      <c r="E122" s="321" t="s">
        <v>0</v>
      </c>
      <c r="F122" s="321" t="s">
        <v>5</v>
      </c>
      <c r="G122" s="321"/>
      <c r="H122" s="322" t="s">
        <v>7</v>
      </c>
      <c r="I122" s="321" t="s">
        <v>9</v>
      </c>
      <c r="J122" s="321"/>
      <c r="K122" s="323" t="s">
        <v>23</v>
      </c>
      <c r="L122" s="321" t="s">
        <v>4</v>
      </c>
      <c r="M122" s="321"/>
      <c r="N122" s="320"/>
      <c r="O122" s="330"/>
      <c r="P122" s="327"/>
      <c r="Q122" s="327"/>
    </row>
    <row r="123" spans="1:17" ht="148.5">
      <c r="A123" s="322"/>
      <c r="B123" s="322"/>
      <c r="C123" s="322"/>
      <c r="D123" s="321"/>
      <c r="E123" s="321"/>
      <c r="F123" s="215" t="s">
        <v>6</v>
      </c>
      <c r="G123" s="215" t="s">
        <v>17</v>
      </c>
      <c r="H123" s="322"/>
      <c r="I123" s="215" t="s">
        <v>8</v>
      </c>
      <c r="J123" s="215" t="s">
        <v>17</v>
      </c>
      <c r="K123" s="323"/>
      <c r="L123" s="213" t="s">
        <v>30</v>
      </c>
      <c r="M123" s="213" t="s">
        <v>31</v>
      </c>
      <c r="N123" s="320"/>
      <c r="O123" s="214" t="s">
        <v>10</v>
      </c>
      <c r="P123" s="327"/>
      <c r="Q123" s="327"/>
    </row>
    <row r="124" spans="1:17" ht="20.25">
      <c r="A124" s="4">
        <v>1</v>
      </c>
      <c r="B124" s="4">
        <v>2</v>
      </c>
      <c r="C124" s="4">
        <v>3</v>
      </c>
      <c r="D124" s="4">
        <v>4</v>
      </c>
      <c r="E124" s="4">
        <v>5</v>
      </c>
      <c r="F124" s="4">
        <v>6</v>
      </c>
      <c r="G124" s="4">
        <v>7</v>
      </c>
      <c r="H124" s="4">
        <v>8</v>
      </c>
      <c r="I124" s="4">
        <v>9</v>
      </c>
      <c r="J124" s="4">
        <v>10</v>
      </c>
      <c r="K124" s="112">
        <v>11</v>
      </c>
      <c r="L124" s="4">
        <v>12</v>
      </c>
      <c r="M124" s="4">
        <v>13</v>
      </c>
      <c r="N124" s="16">
        <v>14</v>
      </c>
      <c r="O124" s="16">
        <v>15</v>
      </c>
      <c r="P124" s="4">
        <v>16</v>
      </c>
      <c r="Q124" s="4">
        <v>17</v>
      </c>
    </row>
    <row r="125" spans="1:17" ht="20.25">
      <c r="A125" s="201"/>
      <c r="B125" s="202"/>
      <c r="C125" s="202"/>
      <c r="D125" s="203"/>
      <c r="E125" s="204"/>
      <c r="F125" s="202"/>
      <c r="G125" s="202"/>
      <c r="H125" s="202"/>
      <c r="I125" s="202"/>
      <c r="J125" s="202"/>
      <c r="K125" s="205"/>
      <c r="L125" s="202"/>
      <c r="M125" s="202"/>
      <c r="N125" s="17"/>
      <c r="O125" s="17"/>
      <c r="P125" s="202"/>
      <c r="Q125" s="206"/>
    </row>
    <row r="126" spans="1:17" ht="60.75">
      <c r="A126" s="208">
        <v>298</v>
      </c>
      <c r="B126" s="24" t="s">
        <v>650</v>
      </c>
      <c r="C126" s="24" t="s">
        <v>650</v>
      </c>
      <c r="D126" s="196" t="s">
        <v>735</v>
      </c>
      <c r="E126" s="197" t="s">
        <v>213</v>
      </c>
      <c r="F126" s="198">
        <v>796</v>
      </c>
      <c r="G126" s="198" t="s">
        <v>73</v>
      </c>
      <c r="H126" s="23" t="s">
        <v>366</v>
      </c>
      <c r="I126" s="5">
        <v>71136000000</v>
      </c>
      <c r="J126" s="199" t="s">
        <v>248</v>
      </c>
      <c r="K126" s="200">
        <v>1500000</v>
      </c>
      <c r="L126" s="5" t="s">
        <v>74</v>
      </c>
      <c r="M126" s="5" t="s">
        <v>733</v>
      </c>
      <c r="N126" s="5" t="s">
        <v>63</v>
      </c>
      <c r="O126" s="199" t="s">
        <v>64</v>
      </c>
      <c r="P126" s="199" t="s">
        <v>64</v>
      </c>
      <c r="Q126" s="199" t="s">
        <v>64</v>
      </c>
    </row>
    <row r="127" spans="1:17" ht="60.75">
      <c r="A127" s="208">
        <v>299</v>
      </c>
      <c r="B127" s="24" t="s">
        <v>159</v>
      </c>
      <c r="C127" s="24" t="s">
        <v>159</v>
      </c>
      <c r="D127" s="196" t="s">
        <v>770</v>
      </c>
      <c r="E127" s="197" t="s">
        <v>213</v>
      </c>
      <c r="F127" s="198">
        <v>796</v>
      </c>
      <c r="G127" s="198" t="s">
        <v>73</v>
      </c>
      <c r="H127" s="23" t="s">
        <v>366</v>
      </c>
      <c r="I127" s="5">
        <v>71136000000</v>
      </c>
      <c r="J127" s="199" t="s">
        <v>248</v>
      </c>
      <c r="K127" s="200">
        <v>1150000</v>
      </c>
      <c r="L127" s="5" t="s">
        <v>74</v>
      </c>
      <c r="M127" s="5" t="s">
        <v>733</v>
      </c>
      <c r="N127" s="5" t="s">
        <v>63</v>
      </c>
      <c r="O127" s="199" t="s">
        <v>64</v>
      </c>
      <c r="P127" s="199" t="s">
        <v>64</v>
      </c>
      <c r="Q127" s="199" t="s">
        <v>64</v>
      </c>
    </row>
    <row r="128" spans="1:17" ht="121.5">
      <c r="A128" s="208">
        <v>300</v>
      </c>
      <c r="B128" s="24" t="s">
        <v>86</v>
      </c>
      <c r="C128" s="24" t="s">
        <v>86</v>
      </c>
      <c r="D128" s="144" t="s">
        <v>765</v>
      </c>
      <c r="E128" s="144" t="s">
        <v>688</v>
      </c>
      <c r="F128" s="5">
        <v>879</v>
      </c>
      <c r="G128" s="5" t="s">
        <v>89</v>
      </c>
      <c r="H128" s="5">
        <v>1</v>
      </c>
      <c r="I128" s="10">
        <v>10215572000</v>
      </c>
      <c r="J128" s="216" t="s">
        <v>764</v>
      </c>
      <c r="K128" s="200">
        <v>916493.49</v>
      </c>
      <c r="L128" s="5" t="s">
        <v>74</v>
      </c>
      <c r="M128" s="5" t="s">
        <v>733</v>
      </c>
      <c r="N128" s="5" t="s">
        <v>63</v>
      </c>
      <c r="O128" s="199" t="s">
        <v>64</v>
      </c>
      <c r="P128" s="199" t="s">
        <v>64</v>
      </c>
      <c r="Q128" s="199" t="s">
        <v>64</v>
      </c>
    </row>
    <row r="129" spans="1:17" ht="93.75">
      <c r="A129" s="208">
        <v>301</v>
      </c>
      <c r="B129" s="217" t="s">
        <v>339</v>
      </c>
      <c r="C129" s="217" t="s">
        <v>339</v>
      </c>
      <c r="D129" s="218" t="s">
        <v>754</v>
      </c>
      <c r="E129" s="207" t="s">
        <v>755</v>
      </c>
      <c r="F129" s="217">
        <v>366</v>
      </c>
      <c r="G129" s="217" t="s">
        <v>60</v>
      </c>
      <c r="H129" s="217">
        <v>1</v>
      </c>
      <c r="I129" s="10">
        <v>10215572000</v>
      </c>
      <c r="J129" s="216" t="s">
        <v>764</v>
      </c>
      <c r="K129" s="200">
        <v>1924916</v>
      </c>
      <c r="L129" s="5" t="s">
        <v>74</v>
      </c>
      <c r="M129" s="5" t="s">
        <v>733</v>
      </c>
      <c r="N129" s="5" t="s">
        <v>63</v>
      </c>
      <c r="O129" s="199" t="s">
        <v>64</v>
      </c>
      <c r="P129" s="199" t="s">
        <v>64</v>
      </c>
      <c r="Q129" s="199" t="s">
        <v>64</v>
      </c>
    </row>
    <row r="130" spans="1:17" ht="93.75">
      <c r="A130" s="208">
        <v>302</v>
      </c>
      <c r="B130" s="211" t="s">
        <v>766</v>
      </c>
      <c r="C130" s="211" t="s">
        <v>767</v>
      </c>
      <c r="D130" s="219" t="s">
        <v>768</v>
      </c>
      <c r="E130" s="220" t="s">
        <v>769</v>
      </c>
      <c r="F130" s="217">
        <v>366</v>
      </c>
      <c r="G130" s="217" t="s">
        <v>60</v>
      </c>
      <c r="H130" s="217">
        <v>1</v>
      </c>
      <c r="I130" s="10">
        <v>10215572000</v>
      </c>
      <c r="J130" s="216" t="s">
        <v>764</v>
      </c>
      <c r="K130" s="200">
        <v>29134486.26</v>
      </c>
      <c r="L130" s="5" t="s">
        <v>74</v>
      </c>
      <c r="M130" s="5" t="s">
        <v>733</v>
      </c>
      <c r="N130" s="5" t="s">
        <v>63</v>
      </c>
      <c r="O130" s="199" t="s">
        <v>64</v>
      </c>
      <c r="P130" s="199" t="s">
        <v>64</v>
      </c>
      <c r="Q130" s="199" t="s">
        <v>64</v>
      </c>
    </row>
    <row r="131" spans="1:17" ht="187.5">
      <c r="A131" s="208">
        <v>303</v>
      </c>
      <c r="B131" s="225" t="s">
        <v>69</v>
      </c>
      <c r="C131" s="225" t="s">
        <v>70</v>
      </c>
      <c r="D131" s="218" t="s">
        <v>772</v>
      </c>
      <c r="E131" s="224" t="s">
        <v>771</v>
      </c>
      <c r="F131" s="5">
        <v>879</v>
      </c>
      <c r="G131" s="5" t="s">
        <v>89</v>
      </c>
      <c r="H131" s="5">
        <v>1</v>
      </c>
      <c r="I131" s="5">
        <v>71136000000</v>
      </c>
      <c r="J131" s="199" t="s">
        <v>248</v>
      </c>
      <c r="K131" s="223">
        <v>292500</v>
      </c>
      <c r="L131" s="5" t="s">
        <v>74</v>
      </c>
      <c r="M131" s="5" t="s">
        <v>758</v>
      </c>
      <c r="N131" s="5" t="s">
        <v>63</v>
      </c>
      <c r="O131" s="199" t="s">
        <v>64</v>
      </c>
      <c r="P131" s="199" t="s">
        <v>64</v>
      </c>
      <c r="Q131" s="199" t="s">
        <v>64</v>
      </c>
    </row>
    <row r="132" spans="1:17" ht="187.5">
      <c r="A132" s="208">
        <v>304</v>
      </c>
      <c r="B132" s="225" t="s">
        <v>69</v>
      </c>
      <c r="C132" s="225" t="s">
        <v>70</v>
      </c>
      <c r="D132" s="218" t="s">
        <v>773</v>
      </c>
      <c r="E132" s="224" t="s">
        <v>771</v>
      </c>
      <c r="F132" s="5">
        <v>879</v>
      </c>
      <c r="G132" s="5" t="s">
        <v>89</v>
      </c>
      <c r="H132" s="5">
        <v>1</v>
      </c>
      <c r="I132" s="5">
        <v>71136000000</v>
      </c>
      <c r="J132" s="199" t="s">
        <v>248</v>
      </c>
      <c r="K132" s="223">
        <v>192000</v>
      </c>
      <c r="L132" s="5" t="s">
        <v>74</v>
      </c>
      <c r="M132" s="5" t="s">
        <v>74</v>
      </c>
      <c r="N132" s="5" t="s">
        <v>63</v>
      </c>
      <c r="O132" s="199" t="s">
        <v>64</v>
      </c>
      <c r="P132" s="199" t="s">
        <v>64</v>
      </c>
      <c r="Q132" s="199" t="s">
        <v>64</v>
      </c>
    </row>
    <row r="133" spans="1:17" ht="21">
      <c r="A133" s="117"/>
      <c r="B133" s="117"/>
      <c r="C133" s="117"/>
      <c r="D133" s="117"/>
      <c r="E133" s="117"/>
      <c r="F133" s="117"/>
      <c r="G133" s="117"/>
      <c r="H133" s="117"/>
      <c r="I133" s="117"/>
      <c r="J133" s="117"/>
      <c r="K133" s="117"/>
      <c r="L133" s="117"/>
      <c r="M133" s="117"/>
      <c r="N133" s="117"/>
      <c r="O133" s="117"/>
      <c r="P133" s="117"/>
      <c r="Q133" s="117"/>
    </row>
    <row r="134" spans="1:17" ht="21">
      <c r="A134" s="113"/>
      <c r="B134" s="331" t="s">
        <v>388</v>
      </c>
      <c r="C134" s="331"/>
      <c r="D134" s="331"/>
      <c r="E134" s="114"/>
      <c r="F134" s="331" t="s">
        <v>389</v>
      </c>
      <c r="G134" s="331"/>
      <c r="H134" s="331"/>
      <c r="I134" s="63"/>
      <c r="J134" s="63"/>
      <c r="K134" s="115"/>
      <c r="L134" s="11"/>
      <c r="M134" s="11"/>
      <c r="N134" s="116"/>
      <c r="O134" s="116"/>
      <c r="P134" s="117"/>
      <c r="Q134" s="117"/>
    </row>
    <row r="135" ht="15.75"/>
    <row r="136" spans="1:17" ht="20.25">
      <c r="A136" s="1" t="s">
        <v>22</v>
      </c>
      <c r="B136" s="1"/>
      <c r="C136" s="1"/>
      <c r="D136" s="2"/>
      <c r="E136" s="2"/>
      <c r="F136" s="2"/>
      <c r="G136" s="2"/>
      <c r="H136" s="1"/>
      <c r="I136" s="1"/>
      <c r="J136" s="325" t="s">
        <v>15</v>
      </c>
      <c r="K136" s="325"/>
      <c r="L136" s="325"/>
      <c r="M136" s="325"/>
      <c r="N136" s="325"/>
      <c r="O136" s="325"/>
      <c r="P136" s="2"/>
      <c r="Q136" s="2"/>
    </row>
    <row r="137" spans="1:17" ht="20.25">
      <c r="A137" s="1"/>
      <c r="B137" s="1"/>
      <c r="C137" s="1"/>
      <c r="D137" s="2"/>
      <c r="E137" s="2"/>
      <c r="F137" s="2"/>
      <c r="G137" s="2"/>
      <c r="H137" s="1"/>
      <c r="I137" s="1"/>
      <c r="J137" s="325" t="s">
        <v>24</v>
      </c>
      <c r="K137" s="325"/>
      <c r="L137" s="325"/>
      <c r="M137" s="325"/>
      <c r="N137" s="325"/>
      <c r="O137" s="325"/>
      <c r="P137" s="2"/>
      <c r="Q137" s="2"/>
    </row>
    <row r="138" spans="1:17" ht="20.25">
      <c r="A138" s="1"/>
      <c r="B138" s="1"/>
      <c r="C138" s="1"/>
      <c r="D138" s="2"/>
      <c r="E138" s="2"/>
      <c r="F138" s="2"/>
      <c r="G138" s="2"/>
      <c r="H138" s="1"/>
      <c r="I138" s="1"/>
      <c r="J138" s="325" t="s">
        <v>32</v>
      </c>
      <c r="K138" s="325"/>
      <c r="L138" s="325"/>
      <c r="M138" s="325"/>
      <c r="N138" s="325"/>
      <c r="O138" s="325"/>
      <c r="P138" s="2"/>
      <c r="Q138" s="2"/>
    </row>
    <row r="139" spans="1:17" ht="20.25">
      <c r="A139" s="1"/>
      <c r="B139" s="1"/>
      <c r="C139" s="1"/>
      <c r="D139" s="2"/>
      <c r="E139" s="2"/>
      <c r="F139" s="2"/>
      <c r="G139" s="2"/>
      <c r="H139" s="1"/>
      <c r="I139" s="1"/>
      <c r="J139" s="326"/>
      <c r="K139" s="326"/>
      <c r="L139" s="312" t="s">
        <v>25</v>
      </c>
      <c r="M139" s="312"/>
      <c r="N139" s="1"/>
      <c r="O139" s="11"/>
      <c r="P139" s="11"/>
      <c r="Q139" s="11"/>
    </row>
    <row r="140" spans="1:17" ht="20.25">
      <c r="A140" s="1"/>
      <c r="B140" s="1"/>
      <c r="C140" s="1"/>
      <c r="D140" s="2"/>
      <c r="E140" s="2"/>
      <c r="F140" s="2"/>
      <c r="G140" s="2"/>
      <c r="H140" s="1"/>
      <c r="I140" s="1"/>
      <c r="J140" s="316" t="s">
        <v>741</v>
      </c>
      <c r="K140" s="316"/>
      <c r="L140" s="316"/>
      <c r="M140" s="316"/>
      <c r="N140" s="316"/>
      <c r="O140" s="316"/>
      <c r="P140" s="12"/>
      <c r="Q140" s="12"/>
    </row>
    <row r="141" spans="1:17" ht="20.25">
      <c r="A141" s="1"/>
      <c r="B141" s="1"/>
      <c r="C141" s="1"/>
      <c r="D141" s="2"/>
      <c r="E141" s="2"/>
      <c r="F141" s="2"/>
      <c r="G141" s="2"/>
      <c r="H141" s="1"/>
      <c r="I141" s="1"/>
      <c r="J141" s="15"/>
      <c r="K141" s="46"/>
      <c r="L141" s="13"/>
      <c r="M141" s="13"/>
      <c r="N141" s="14"/>
      <c r="O141" s="15"/>
      <c r="P141" s="15"/>
      <c r="Q141" s="15"/>
    </row>
    <row r="142" spans="1:17" ht="20.25">
      <c r="A142" s="1"/>
      <c r="B142" s="1"/>
      <c r="C142" s="1"/>
      <c r="D142" s="2"/>
      <c r="E142" s="2"/>
      <c r="F142" s="2"/>
      <c r="G142" s="2"/>
      <c r="H142" s="1"/>
      <c r="I142" s="1"/>
      <c r="J142" s="11"/>
      <c r="K142" s="47"/>
      <c r="L142" s="2"/>
      <c r="M142" s="2"/>
      <c r="N142" s="1"/>
      <c r="O142" s="11"/>
      <c r="P142" s="11"/>
      <c r="Q142" s="11"/>
    </row>
    <row r="143" spans="1:17" ht="20.25">
      <c r="A143" s="317" t="s">
        <v>34</v>
      </c>
      <c r="B143" s="317"/>
      <c r="C143" s="317"/>
      <c r="D143" s="317"/>
      <c r="E143" s="317"/>
      <c r="F143" s="317"/>
      <c r="G143" s="317"/>
      <c r="H143" s="317"/>
      <c r="I143" s="317"/>
      <c r="J143" s="317"/>
      <c r="K143" s="317"/>
      <c r="L143" s="317"/>
      <c r="M143" s="317"/>
      <c r="N143" s="317"/>
      <c r="O143" s="317"/>
      <c r="P143" s="14"/>
      <c r="Q143" s="14"/>
    </row>
    <row r="144" spans="1:17" ht="20.25">
      <c r="A144" s="317" t="s">
        <v>56</v>
      </c>
      <c r="B144" s="317"/>
      <c r="C144" s="317"/>
      <c r="D144" s="317"/>
      <c r="E144" s="317"/>
      <c r="F144" s="317"/>
      <c r="G144" s="317"/>
      <c r="H144" s="317"/>
      <c r="I144" s="317"/>
      <c r="J144" s="317"/>
      <c r="K144" s="317"/>
      <c r="L144" s="317"/>
      <c r="M144" s="317"/>
      <c r="N144" s="317"/>
      <c r="O144" s="317"/>
      <c r="P144" s="14"/>
      <c r="Q144" s="14"/>
    </row>
    <row r="145" spans="1:17" ht="20.25">
      <c r="A145" s="1"/>
      <c r="B145" s="1"/>
      <c r="C145" s="1"/>
      <c r="D145" s="2"/>
      <c r="E145" s="2"/>
      <c r="F145" s="2"/>
      <c r="G145" s="2"/>
      <c r="H145" s="1"/>
      <c r="I145" s="1"/>
      <c r="J145" s="1"/>
      <c r="K145" s="48"/>
      <c r="L145" s="2"/>
      <c r="M145" s="2"/>
      <c r="N145" s="1"/>
      <c r="O145" s="11"/>
      <c r="P145" s="11"/>
      <c r="Q145" s="11"/>
    </row>
    <row r="146" spans="1:17" ht="20.25">
      <c r="A146" s="315" t="s">
        <v>26</v>
      </c>
      <c r="B146" s="315"/>
      <c r="C146" s="315"/>
      <c r="D146" s="315"/>
      <c r="E146" s="318" t="s">
        <v>33</v>
      </c>
      <c r="F146" s="318"/>
      <c r="G146" s="318"/>
      <c r="H146" s="318"/>
      <c r="I146" s="319"/>
      <c r="J146" s="318"/>
      <c r="K146" s="318"/>
      <c r="L146" s="318"/>
      <c r="M146" s="318"/>
      <c r="N146" s="318"/>
      <c r="O146" s="318"/>
      <c r="P146" s="318"/>
      <c r="Q146" s="318"/>
    </row>
    <row r="147" spans="1:17" ht="20.25">
      <c r="A147" s="315" t="s">
        <v>27</v>
      </c>
      <c r="B147" s="315"/>
      <c r="C147" s="315"/>
      <c r="D147" s="315"/>
      <c r="E147" s="318" t="s">
        <v>20</v>
      </c>
      <c r="F147" s="318"/>
      <c r="G147" s="318"/>
      <c r="H147" s="318"/>
      <c r="I147" s="319"/>
      <c r="J147" s="318"/>
      <c r="K147" s="318"/>
      <c r="L147" s="318"/>
      <c r="M147" s="318"/>
      <c r="N147" s="318"/>
      <c r="O147" s="318"/>
      <c r="P147" s="318"/>
      <c r="Q147" s="318"/>
    </row>
    <row r="148" spans="1:17" ht="20.25">
      <c r="A148" s="315" t="s">
        <v>28</v>
      </c>
      <c r="B148" s="315"/>
      <c r="C148" s="315"/>
      <c r="D148" s="315"/>
      <c r="E148" s="318" t="s">
        <v>21</v>
      </c>
      <c r="F148" s="318"/>
      <c r="G148" s="318"/>
      <c r="H148" s="318"/>
      <c r="I148" s="319"/>
      <c r="J148" s="318"/>
      <c r="K148" s="318"/>
      <c r="L148" s="318"/>
      <c r="M148" s="318"/>
      <c r="N148" s="318"/>
      <c r="O148" s="318"/>
      <c r="P148" s="318"/>
      <c r="Q148" s="318"/>
    </row>
    <row r="149" spans="1:17" ht="20.25">
      <c r="A149" s="315" t="s">
        <v>29</v>
      </c>
      <c r="B149" s="315"/>
      <c r="C149" s="315"/>
      <c r="D149" s="315"/>
      <c r="E149" s="318" t="s">
        <v>35</v>
      </c>
      <c r="F149" s="318"/>
      <c r="G149" s="318"/>
      <c r="H149" s="318"/>
      <c r="I149" s="319"/>
      <c r="J149" s="318"/>
      <c r="K149" s="318"/>
      <c r="L149" s="318"/>
      <c r="M149" s="318"/>
      <c r="N149" s="318"/>
      <c r="O149" s="318"/>
      <c r="P149" s="318"/>
      <c r="Q149" s="318"/>
    </row>
    <row r="150" spans="1:17" ht="20.25">
      <c r="A150" s="315" t="s">
        <v>14</v>
      </c>
      <c r="B150" s="315"/>
      <c r="C150" s="315"/>
      <c r="D150" s="315"/>
      <c r="E150" s="318">
        <v>8602060523</v>
      </c>
      <c r="F150" s="318"/>
      <c r="G150" s="318"/>
      <c r="H150" s="318"/>
      <c r="I150" s="319"/>
      <c r="J150" s="318"/>
      <c r="K150" s="318"/>
      <c r="L150" s="318"/>
      <c r="M150" s="318"/>
      <c r="N150" s="318"/>
      <c r="O150" s="318"/>
      <c r="P150" s="318"/>
      <c r="Q150" s="318"/>
    </row>
    <row r="151" spans="1:17" ht="20.25">
      <c r="A151" s="315" t="s">
        <v>13</v>
      </c>
      <c r="B151" s="315"/>
      <c r="C151" s="315"/>
      <c r="D151" s="315"/>
      <c r="E151" s="318">
        <v>860201001</v>
      </c>
      <c r="F151" s="318"/>
      <c r="G151" s="318"/>
      <c r="H151" s="318"/>
      <c r="I151" s="319"/>
      <c r="J151" s="318"/>
      <c r="K151" s="318"/>
      <c r="L151" s="318"/>
      <c r="M151" s="318"/>
      <c r="N151" s="318"/>
      <c r="O151" s="318"/>
      <c r="P151" s="318"/>
      <c r="Q151" s="318"/>
    </row>
    <row r="152" spans="1:17" ht="20.25">
      <c r="A152" s="315" t="s">
        <v>12</v>
      </c>
      <c r="B152" s="315"/>
      <c r="C152" s="315"/>
      <c r="D152" s="315"/>
      <c r="E152" s="318">
        <v>71136000000</v>
      </c>
      <c r="F152" s="318"/>
      <c r="G152" s="318"/>
      <c r="H152" s="318"/>
      <c r="I152" s="319"/>
      <c r="J152" s="318"/>
      <c r="K152" s="318"/>
      <c r="L152" s="318"/>
      <c r="M152" s="318"/>
      <c r="N152" s="318"/>
      <c r="O152" s="318"/>
      <c r="P152" s="318"/>
      <c r="Q152" s="318"/>
    </row>
    <row r="153" spans="1:17" ht="20.25">
      <c r="A153" s="325"/>
      <c r="B153" s="325"/>
      <c r="C153" s="325"/>
      <c r="D153" s="325"/>
      <c r="E153" s="2"/>
      <c r="F153" s="2"/>
      <c r="G153" s="2"/>
      <c r="H153" s="1"/>
      <c r="I153" s="1"/>
      <c r="J153" s="1"/>
      <c r="K153" s="48"/>
      <c r="L153" s="2"/>
      <c r="M153" s="2"/>
      <c r="N153" s="1"/>
      <c r="O153" s="11"/>
      <c r="P153" s="11"/>
      <c r="Q153" s="11"/>
    </row>
    <row r="154" spans="1:17" ht="20.25">
      <c r="A154" s="322" t="s">
        <v>3</v>
      </c>
      <c r="B154" s="322" t="s">
        <v>1</v>
      </c>
      <c r="C154" s="322" t="s">
        <v>2</v>
      </c>
      <c r="D154" s="321" t="s">
        <v>11</v>
      </c>
      <c r="E154" s="321"/>
      <c r="F154" s="321"/>
      <c r="G154" s="321"/>
      <c r="H154" s="321"/>
      <c r="I154" s="321"/>
      <c r="J154" s="321"/>
      <c r="K154" s="321"/>
      <c r="L154" s="321"/>
      <c r="M154" s="321"/>
      <c r="N154" s="320" t="s">
        <v>18</v>
      </c>
      <c r="O154" s="330" t="s">
        <v>19</v>
      </c>
      <c r="P154" s="327" t="s">
        <v>54</v>
      </c>
      <c r="Q154" s="327" t="s">
        <v>52</v>
      </c>
    </row>
    <row r="155" spans="1:17" ht="90.75" customHeight="1">
      <c r="A155" s="322"/>
      <c r="B155" s="322"/>
      <c r="C155" s="322"/>
      <c r="D155" s="321" t="s">
        <v>16</v>
      </c>
      <c r="E155" s="321" t="s">
        <v>0</v>
      </c>
      <c r="F155" s="321" t="s">
        <v>5</v>
      </c>
      <c r="G155" s="321"/>
      <c r="H155" s="322" t="s">
        <v>7</v>
      </c>
      <c r="I155" s="321" t="s">
        <v>9</v>
      </c>
      <c r="J155" s="321"/>
      <c r="K155" s="323" t="s">
        <v>23</v>
      </c>
      <c r="L155" s="321" t="s">
        <v>4</v>
      </c>
      <c r="M155" s="321"/>
      <c r="N155" s="320"/>
      <c r="O155" s="330"/>
      <c r="P155" s="327"/>
      <c r="Q155" s="327"/>
    </row>
    <row r="156" spans="1:17" ht="148.5" customHeight="1">
      <c r="A156" s="322"/>
      <c r="B156" s="322"/>
      <c r="C156" s="322"/>
      <c r="D156" s="321"/>
      <c r="E156" s="321"/>
      <c r="F156" s="222" t="s">
        <v>6</v>
      </c>
      <c r="G156" s="222" t="s">
        <v>17</v>
      </c>
      <c r="H156" s="322"/>
      <c r="I156" s="222" t="s">
        <v>8</v>
      </c>
      <c r="J156" s="222" t="s">
        <v>17</v>
      </c>
      <c r="K156" s="323"/>
      <c r="L156" s="213" t="s">
        <v>30</v>
      </c>
      <c r="M156" s="213" t="s">
        <v>31</v>
      </c>
      <c r="N156" s="320"/>
      <c r="O156" s="221" t="s">
        <v>10</v>
      </c>
      <c r="P156" s="327"/>
      <c r="Q156" s="327"/>
    </row>
    <row r="157" spans="1:17" ht="20.25">
      <c r="A157" s="4">
        <v>1</v>
      </c>
      <c r="B157" s="4">
        <v>2</v>
      </c>
      <c r="C157" s="4">
        <v>3</v>
      </c>
      <c r="D157" s="4">
        <v>4</v>
      </c>
      <c r="E157" s="4">
        <v>5</v>
      </c>
      <c r="F157" s="4">
        <v>6</v>
      </c>
      <c r="G157" s="4">
        <v>7</v>
      </c>
      <c r="H157" s="4">
        <v>8</v>
      </c>
      <c r="I157" s="4">
        <v>9</v>
      </c>
      <c r="J157" s="4">
        <v>10</v>
      </c>
      <c r="K157" s="112">
        <v>11</v>
      </c>
      <c r="L157" s="4">
        <v>12</v>
      </c>
      <c r="M157" s="4">
        <v>13</v>
      </c>
      <c r="N157" s="16">
        <v>14</v>
      </c>
      <c r="O157" s="16">
        <v>15</v>
      </c>
      <c r="P157" s="4">
        <v>16</v>
      </c>
      <c r="Q157" s="4">
        <v>17</v>
      </c>
    </row>
    <row r="158" spans="1:17" ht="20.25">
      <c r="A158" s="201"/>
      <c r="B158" s="202"/>
      <c r="C158" s="202"/>
      <c r="D158" s="203"/>
      <c r="E158" s="204"/>
      <c r="F158" s="202"/>
      <c r="G158" s="202"/>
      <c r="H158" s="202"/>
      <c r="I158" s="202"/>
      <c r="J158" s="202"/>
      <c r="K158" s="205"/>
      <c r="L158" s="202"/>
      <c r="M158" s="202"/>
      <c r="N158" s="17"/>
      <c r="O158" s="17"/>
      <c r="P158" s="202"/>
      <c r="Q158" s="206"/>
    </row>
    <row r="159" spans="1:17" ht="101.25">
      <c r="A159" s="208">
        <v>305</v>
      </c>
      <c r="B159" s="211" t="s">
        <v>69</v>
      </c>
      <c r="C159" s="211" t="s">
        <v>70</v>
      </c>
      <c r="D159" s="218" t="s">
        <v>775</v>
      </c>
      <c r="E159" s="207" t="s">
        <v>774</v>
      </c>
      <c r="F159" s="217">
        <v>366</v>
      </c>
      <c r="G159" s="217" t="s">
        <v>60</v>
      </c>
      <c r="H159" s="217">
        <v>1</v>
      </c>
      <c r="I159" s="5">
        <v>71136000000</v>
      </c>
      <c r="J159" s="199" t="s">
        <v>248</v>
      </c>
      <c r="K159" s="223">
        <v>511200</v>
      </c>
      <c r="L159" s="5" t="s">
        <v>74</v>
      </c>
      <c r="M159" s="24" t="s">
        <v>733</v>
      </c>
      <c r="N159" s="5" t="s">
        <v>63</v>
      </c>
      <c r="O159" s="199" t="s">
        <v>64</v>
      </c>
      <c r="P159" s="199" t="s">
        <v>64</v>
      </c>
      <c r="Q159" s="199" t="s">
        <v>64</v>
      </c>
    </row>
    <row r="160" spans="1:17" ht="101.25">
      <c r="A160" s="208">
        <v>306</v>
      </c>
      <c r="B160" s="24" t="s">
        <v>159</v>
      </c>
      <c r="C160" s="24" t="s">
        <v>159</v>
      </c>
      <c r="D160" s="196" t="s">
        <v>776</v>
      </c>
      <c r="E160" s="226" t="s">
        <v>213</v>
      </c>
      <c r="F160" s="217">
        <v>796</v>
      </c>
      <c r="G160" s="217" t="s">
        <v>73</v>
      </c>
      <c r="H160" s="89" t="s">
        <v>366</v>
      </c>
      <c r="I160" s="24">
        <v>71136000000</v>
      </c>
      <c r="J160" s="211" t="s">
        <v>248</v>
      </c>
      <c r="K160" s="200">
        <v>5700000</v>
      </c>
      <c r="L160" s="5" t="s">
        <v>74</v>
      </c>
      <c r="M160" s="24" t="s">
        <v>733</v>
      </c>
      <c r="N160" s="24" t="s">
        <v>63</v>
      </c>
      <c r="O160" s="211" t="s">
        <v>64</v>
      </c>
      <c r="P160" s="211" t="s">
        <v>64</v>
      </c>
      <c r="Q160" s="211" t="s">
        <v>64</v>
      </c>
    </row>
    <row r="161" spans="1:17" ht="81">
      <c r="A161" s="208">
        <v>307</v>
      </c>
      <c r="B161" s="24" t="s">
        <v>159</v>
      </c>
      <c r="C161" s="24" t="s">
        <v>159</v>
      </c>
      <c r="D161" s="196" t="s">
        <v>777</v>
      </c>
      <c r="E161" s="226" t="s">
        <v>213</v>
      </c>
      <c r="F161" s="217">
        <v>796</v>
      </c>
      <c r="G161" s="217" t="s">
        <v>73</v>
      </c>
      <c r="H161" s="89" t="s">
        <v>366</v>
      </c>
      <c r="I161" s="24">
        <v>71136000000</v>
      </c>
      <c r="J161" s="211" t="s">
        <v>248</v>
      </c>
      <c r="K161" s="200">
        <v>600000</v>
      </c>
      <c r="L161" s="5" t="s">
        <v>74</v>
      </c>
      <c r="M161" s="24" t="s">
        <v>733</v>
      </c>
      <c r="N161" s="24" t="s">
        <v>63</v>
      </c>
      <c r="O161" s="211" t="s">
        <v>64</v>
      </c>
      <c r="P161" s="211" t="s">
        <v>64</v>
      </c>
      <c r="Q161" s="211" t="s">
        <v>64</v>
      </c>
    </row>
    <row r="162" spans="1:17" ht="60.75">
      <c r="A162" s="208">
        <v>308</v>
      </c>
      <c r="B162" s="24" t="s">
        <v>159</v>
      </c>
      <c r="C162" s="24" t="s">
        <v>159</v>
      </c>
      <c r="D162" s="196" t="s">
        <v>778</v>
      </c>
      <c r="E162" s="226" t="s">
        <v>213</v>
      </c>
      <c r="F162" s="217">
        <v>796</v>
      </c>
      <c r="G162" s="217" t="s">
        <v>73</v>
      </c>
      <c r="H162" s="89" t="s">
        <v>366</v>
      </c>
      <c r="I162" s="24">
        <v>71136000000</v>
      </c>
      <c r="J162" s="211" t="s">
        <v>248</v>
      </c>
      <c r="K162" s="200">
        <v>8300000</v>
      </c>
      <c r="L162" s="5" t="s">
        <v>74</v>
      </c>
      <c r="M162" s="24" t="s">
        <v>733</v>
      </c>
      <c r="N162" s="24" t="s">
        <v>63</v>
      </c>
      <c r="O162" s="211" t="s">
        <v>64</v>
      </c>
      <c r="P162" s="211" t="s">
        <v>64</v>
      </c>
      <c r="Q162" s="211" t="s">
        <v>64</v>
      </c>
    </row>
    <row r="163" spans="1:17" ht="162">
      <c r="A163" s="208">
        <v>309</v>
      </c>
      <c r="B163" s="24" t="s">
        <v>159</v>
      </c>
      <c r="C163" s="24" t="s">
        <v>159</v>
      </c>
      <c r="D163" s="196" t="s">
        <v>779</v>
      </c>
      <c r="E163" s="226" t="s">
        <v>213</v>
      </c>
      <c r="F163" s="217">
        <v>796</v>
      </c>
      <c r="G163" s="217" t="s">
        <v>73</v>
      </c>
      <c r="H163" s="89" t="s">
        <v>366</v>
      </c>
      <c r="I163" s="5">
        <v>71178000000</v>
      </c>
      <c r="J163" s="5" t="s">
        <v>734</v>
      </c>
      <c r="K163" s="200">
        <v>500000</v>
      </c>
      <c r="L163" s="5" t="s">
        <v>74</v>
      </c>
      <c r="M163" s="24" t="s">
        <v>733</v>
      </c>
      <c r="N163" s="24" t="s">
        <v>63</v>
      </c>
      <c r="O163" s="211" t="s">
        <v>64</v>
      </c>
      <c r="P163" s="211" t="s">
        <v>64</v>
      </c>
      <c r="Q163" s="211" t="s">
        <v>64</v>
      </c>
    </row>
    <row r="164" spans="1:17" ht="60.75">
      <c r="A164" s="208">
        <v>310</v>
      </c>
      <c r="B164" s="24" t="s">
        <v>159</v>
      </c>
      <c r="C164" s="24" t="s">
        <v>159</v>
      </c>
      <c r="D164" s="196" t="s">
        <v>780</v>
      </c>
      <c r="E164" s="226" t="s">
        <v>213</v>
      </c>
      <c r="F164" s="217">
        <v>796</v>
      </c>
      <c r="G164" s="217" t="s">
        <v>73</v>
      </c>
      <c r="H164" s="89" t="s">
        <v>366</v>
      </c>
      <c r="I164" s="5">
        <v>71178000000</v>
      </c>
      <c r="J164" s="5" t="s">
        <v>734</v>
      </c>
      <c r="K164" s="200">
        <v>300000</v>
      </c>
      <c r="L164" s="5" t="s">
        <v>74</v>
      </c>
      <c r="M164" s="24" t="s">
        <v>733</v>
      </c>
      <c r="N164" s="24" t="s">
        <v>63</v>
      </c>
      <c r="O164" s="211" t="s">
        <v>64</v>
      </c>
      <c r="P164" s="211" t="s">
        <v>64</v>
      </c>
      <c r="Q164" s="211" t="s">
        <v>64</v>
      </c>
    </row>
    <row r="165" spans="1:17" ht="60.75">
      <c r="A165" s="208">
        <v>311</v>
      </c>
      <c r="B165" s="24" t="s">
        <v>159</v>
      </c>
      <c r="C165" s="24" t="s">
        <v>159</v>
      </c>
      <c r="D165" s="196" t="s">
        <v>745</v>
      </c>
      <c r="E165" s="226" t="s">
        <v>213</v>
      </c>
      <c r="F165" s="217">
        <v>796</v>
      </c>
      <c r="G165" s="217" t="s">
        <v>73</v>
      </c>
      <c r="H165" s="89" t="s">
        <v>366</v>
      </c>
      <c r="I165" s="5">
        <v>71178000000</v>
      </c>
      <c r="J165" s="5" t="s">
        <v>734</v>
      </c>
      <c r="K165" s="200">
        <v>800000</v>
      </c>
      <c r="L165" s="5" t="s">
        <v>74</v>
      </c>
      <c r="M165" s="24" t="s">
        <v>733</v>
      </c>
      <c r="N165" s="24" t="s">
        <v>63</v>
      </c>
      <c r="O165" s="211" t="s">
        <v>64</v>
      </c>
      <c r="P165" s="211" t="s">
        <v>64</v>
      </c>
      <c r="Q165" s="211" t="s">
        <v>64</v>
      </c>
    </row>
    <row r="166" spans="1:17" ht="60.75">
      <c r="A166" s="208">
        <v>312</v>
      </c>
      <c r="B166" s="24" t="s">
        <v>650</v>
      </c>
      <c r="C166" s="24" t="s">
        <v>650</v>
      </c>
      <c r="D166" s="196" t="s">
        <v>781</v>
      </c>
      <c r="E166" s="226" t="s">
        <v>213</v>
      </c>
      <c r="F166" s="217">
        <v>796</v>
      </c>
      <c r="G166" s="217" t="s">
        <v>73</v>
      </c>
      <c r="H166" s="89" t="s">
        <v>366</v>
      </c>
      <c r="I166" s="24">
        <v>71136000000</v>
      </c>
      <c r="J166" s="211" t="s">
        <v>248</v>
      </c>
      <c r="K166" s="200">
        <v>13300000</v>
      </c>
      <c r="L166" s="5" t="s">
        <v>74</v>
      </c>
      <c r="M166" s="24" t="s">
        <v>733</v>
      </c>
      <c r="N166" s="24" t="s">
        <v>63</v>
      </c>
      <c r="O166" s="211" t="s">
        <v>64</v>
      </c>
      <c r="P166" s="211" t="s">
        <v>64</v>
      </c>
      <c r="Q166" s="211" t="s">
        <v>64</v>
      </c>
    </row>
    <row r="167" spans="1:17" ht="60.75">
      <c r="A167" s="208">
        <v>313</v>
      </c>
      <c r="B167" s="24" t="s">
        <v>159</v>
      </c>
      <c r="C167" s="24" t="s">
        <v>159</v>
      </c>
      <c r="D167" s="196" t="s">
        <v>745</v>
      </c>
      <c r="E167" s="226" t="s">
        <v>213</v>
      </c>
      <c r="F167" s="217">
        <v>796</v>
      </c>
      <c r="G167" s="217" t="s">
        <v>73</v>
      </c>
      <c r="H167" s="89" t="s">
        <v>366</v>
      </c>
      <c r="I167" s="5">
        <v>71178000000</v>
      </c>
      <c r="J167" s="5" t="s">
        <v>734</v>
      </c>
      <c r="K167" s="200">
        <v>2550000</v>
      </c>
      <c r="L167" s="5" t="s">
        <v>74</v>
      </c>
      <c r="M167" s="24" t="s">
        <v>733</v>
      </c>
      <c r="N167" s="24" t="s">
        <v>63</v>
      </c>
      <c r="O167" s="211" t="s">
        <v>64</v>
      </c>
      <c r="P167" s="211" t="s">
        <v>64</v>
      </c>
      <c r="Q167" s="211" t="s">
        <v>64</v>
      </c>
    </row>
    <row r="168" spans="1:17" ht="101.25">
      <c r="A168" s="208">
        <v>314</v>
      </c>
      <c r="B168" s="24" t="s">
        <v>156</v>
      </c>
      <c r="C168" s="24" t="s">
        <v>783</v>
      </c>
      <c r="D168" s="218" t="s">
        <v>782</v>
      </c>
      <c r="E168" s="6" t="s">
        <v>321</v>
      </c>
      <c r="F168" s="217">
        <v>796</v>
      </c>
      <c r="G168" s="217" t="s">
        <v>73</v>
      </c>
      <c r="H168" s="89">
        <v>14</v>
      </c>
      <c r="I168" s="24">
        <v>71136000000</v>
      </c>
      <c r="J168" s="211" t="s">
        <v>248</v>
      </c>
      <c r="K168" s="200">
        <v>870000</v>
      </c>
      <c r="L168" s="5" t="s">
        <v>74</v>
      </c>
      <c r="M168" s="24" t="s">
        <v>733</v>
      </c>
      <c r="N168" s="24" t="s">
        <v>63</v>
      </c>
      <c r="O168" s="211" t="s">
        <v>64</v>
      </c>
      <c r="P168" s="211" t="s">
        <v>64</v>
      </c>
      <c r="Q168" s="211" t="s">
        <v>64</v>
      </c>
    </row>
    <row r="169" spans="1:17" ht="81">
      <c r="A169" s="208">
        <v>315</v>
      </c>
      <c r="B169" s="24" t="s">
        <v>159</v>
      </c>
      <c r="C169" s="24" t="s">
        <v>159</v>
      </c>
      <c r="D169" s="196" t="s">
        <v>784</v>
      </c>
      <c r="E169" s="226" t="s">
        <v>213</v>
      </c>
      <c r="F169" s="217">
        <v>796</v>
      </c>
      <c r="G169" s="217" t="s">
        <v>73</v>
      </c>
      <c r="H169" s="89" t="s">
        <v>366</v>
      </c>
      <c r="I169" s="24">
        <v>71136000000</v>
      </c>
      <c r="J169" s="211" t="s">
        <v>248</v>
      </c>
      <c r="K169" s="200">
        <v>1050000</v>
      </c>
      <c r="L169" s="5" t="s">
        <v>74</v>
      </c>
      <c r="M169" s="24" t="s">
        <v>733</v>
      </c>
      <c r="N169" s="24" t="s">
        <v>63</v>
      </c>
      <c r="O169" s="211" t="s">
        <v>64</v>
      </c>
      <c r="P169" s="211" t="s">
        <v>64</v>
      </c>
      <c r="Q169" s="211" t="s">
        <v>64</v>
      </c>
    </row>
    <row r="170" spans="1:17" ht="78" customHeight="1">
      <c r="A170" s="208">
        <v>316</v>
      </c>
      <c r="B170" s="198" t="s">
        <v>785</v>
      </c>
      <c r="C170" s="198" t="s">
        <v>785</v>
      </c>
      <c r="D170" s="218" t="s">
        <v>787</v>
      </c>
      <c r="E170" s="212" t="s">
        <v>786</v>
      </c>
      <c r="F170" s="217">
        <v>366</v>
      </c>
      <c r="G170" s="217" t="s">
        <v>60</v>
      </c>
      <c r="H170" s="217">
        <v>1</v>
      </c>
      <c r="I170" s="5">
        <v>71136000000</v>
      </c>
      <c r="J170" s="199" t="s">
        <v>248</v>
      </c>
      <c r="K170" s="223">
        <v>507739.8</v>
      </c>
      <c r="L170" s="5" t="s">
        <v>74</v>
      </c>
      <c r="M170" s="24" t="s">
        <v>733</v>
      </c>
      <c r="N170" s="5" t="s">
        <v>63</v>
      </c>
      <c r="O170" s="199" t="s">
        <v>64</v>
      </c>
      <c r="P170" s="199" t="s">
        <v>64</v>
      </c>
      <c r="Q170" s="199" t="s">
        <v>64</v>
      </c>
    </row>
    <row r="171" spans="1:17" ht="60.75">
      <c r="A171" s="208">
        <v>317</v>
      </c>
      <c r="B171" s="211" t="s">
        <v>650</v>
      </c>
      <c r="C171" s="211" t="s">
        <v>650</v>
      </c>
      <c r="D171" s="196" t="s">
        <v>788</v>
      </c>
      <c r="E171" s="226" t="s">
        <v>213</v>
      </c>
      <c r="F171" s="217">
        <v>796</v>
      </c>
      <c r="G171" s="217" t="s">
        <v>73</v>
      </c>
      <c r="H171" s="89" t="s">
        <v>366</v>
      </c>
      <c r="I171" s="24">
        <v>71136000000</v>
      </c>
      <c r="J171" s="211" t="s">
        <v>248</v>
      </c>
      <c r="K171" s="200">
        <v>6650000</v>
      </c>
      <c r="L171" s="5" t="s">
        <v>74</v>
      </c>
      <c r="M171" s="24" t="s">
        <v>733</v>
      </c>
      <c r="N171" s="24" t="s">
        <v>63</v>
      </c>
      <c r="O171" s="211" t="s">
        <v>64</v>
      </c>
      <c r="P171" s="211" t="s">
        <v>64</v>
      </c>
      <c r="Q171" s="211" t="s">
        <v>64</v>
      </c>
    </row>
    <row r="172" spans="1:17" ht="21">
      <c r="A172" s="117"/>
      <c r="B172" s="117"/>
      <c r="C172" s="117"/>
      <c r="D172" s="117"/>
      <c r="E172" s="117"/>
      <c r="F172" s="117"/>
      <c r="G172" s="117"/>
      <c r="H172" s="117"/>
      <c r="I172" s="117"/>
      <c r="J172" s="117"/>
      <c r="K172" s="117"/>
      <c r="L172" s="117"/>
      <c r="M172" s="117"/>
      <c r="N172" s="117"/>
      <c r="O172" s="117"/>
      <c r="P172" s="117"/>
      <c r="Q172" s="117"/>
    </row>
    <row r="173" spans="1:17" ht="21">
      <c r="A173" s="113"/>
      <c r="B173" s="331" t="s">
        <v>388</v>
      </c>
      <c r="C173" s="331"/>
      <c r="D173" s="331"/>
      <c r="E173" s="114"/>
      <c r="F173" s="331" t="s">
        <v>389</v>
      </c>
      <c r="G173" s="331"/>
      <c r="H173" s="331"/>
      <c r="I173" s="63"/>
      <c r="J173" s="63"/>
      <c r="K173" s="115"/>
      <c r="L173" s="11"/>
      <c r="M173" s="11"/>
      <c r="N173" s="116"/>
      <c r="O173" s="116"/>
      <c r="P173" s="117"/>
      <c r="Q173" s="117"/>
    </row>
    <row r="174" ht="15.75"/>
    <row r="175" spans="1:17" ht="20.25">
      <c r="A175" s="1" t="s">
        <v>22</v>
      </c>
      <c r="B175" s="1"/>
      <c r="C175" s="1"/>
      <c r="D175" s="2"/>
      <c r="E175" s="2"/>
      <c r="F175" s="2"/>
      <c r="G175" s="2"/>
      <c r="H175" s="1"/>
      <c r="I175" s="1"/>
      <c r="J175" s="325" t="s">
        <v>15</v>
      </c>
      <c r="K175" s="325"/>
      <c r="L175" s="325"/>
      <c r="M175" s="325"/>
      <c r="N175" s="325"/>
      <c r="O175" s="325"/>
      <c r="P175" s="2"/>
      <c r="Q175" s="2"/>
    </row>
    <row r="176" spans="1:17" ht="20.25">
      <c r="A176" s="1"/>
      <c r="B176" s="1"/>
      <c r="C176" s="1"/>
      <c r="D176" s="2"/>
      <c r="E176" s="2"/>
      <c r="F176" s="2"/>
      <c r="G176" s="2"/>
      <c r="H176" s="1"/>
      <c r="I176" s="1"/>
      <c r="J176" s="325" t="s">
        <v>24</v>
      </c>
      <c r="K176" s="325"/>
      <c r="L176" s="325"/>
      <c r="M176" s="325"/>
      <c r="N176" s="325"/>
      <c r="O176" s="325"/>
      <c r="P176" s="2"/>
      <c r="Q176" s="2"/>
    </row>
    <row r="177" spans="1:17" ht="20.25">
      <c r="A177" s="1"/>
      <c r="B177" s="1"/>
      <c r="C177" s="1"/>
      <c r="D177" s="2"/>
      <c r="E177" s="2"/>
      <c r="F177" s="2"/>
      <c r="G177" s="2"/>
      <c r="H177" s="1"/>
      <c r="I177" s="1"/>
      <c r="J177" s="325" t="s">
        <v>32</v>
      </c>
      <c r="K177" s="325"/>
      <c r="L177" s="325"/>
      <c r="M177" s="325"/>
      <c r="N177" s="325"/>
      <c r="O177" s="325"/>
      <c r="P177" s="2"/>
      <c r="Q177" s="2"/>
    </row>
    <row r="178" spans="1:17" ht="29.25" customHeight="1">
      <c r="A178" s="1"/>
      <c r="B178" s="1"/>
      <c r="C178" s="1"/>
      <c r="D178" s="2"/>
      <c r="E178" s="2"/>
      <c r="F178" s="2"/>
      <c r="G178" s="2"/>
      <c r="H178" s="1"/>
      <c r="I178" s="1"/>
      <c r="J178" s="326"/>
      <c r="K178" s="326"/>
      <c r="L178" s="312" t="s">
        <v>25</v>
      </c>
      <c r="M178" s="312"/>
      <c r="N178" s="1"/>
      <c r="O178" s="11"/>
      <c r="P178" s="11"/>
      <c r="Q178" s="11"/>
    </row>
    <row r="179" spans="1:17" ht="20.25">
      <c r="A179" s="1"/>
      <c r="B179" s="1"/>
      <c r="C179" s="1"/>
      <c r="D179" s="2"/>
      <c r="E179" s="2"/>
      <c r="F179" s="2"/>
      <c r="G179" s="2"/>
      <c r="H179" s="1"/>
      <c r="I179" s="1"/>
      <c r="J179" s="316" t="s">
        <v>741</v>
      </c>
      <c r="K179" s="316"/>
      <c r="L179" s="316"/>
      <c r="M179" s="316"/>
      <c r="N179" s="316"/>
      <c r="O179" s="316"/>
      <c r="P179" s="12"/>
      <c r="Q179" s="12"/>
    </row>
    <row r="180" spans="1:17" ht="20.25">
      <c r="A180" s="1"/>
      <c r="B180" s="1"/>
      <c r="C180" s="1"/>
      <c r="D180" s="2"/>
      <c r="E180" s="2"/>
      <c r="F180" s="2"/>
      <c r="G180" s="2"/>
      <c r="H180" s="1"/>
      <c r="I180" s="1"/>
      <c r="J180" s="15"/>
      <c r="K180" s="46"/>
      <c r="L180" s="13"/>
      <c r="M180" s="13"/>
      <c r="N180" s="14"/>
      <c r="O180" s="15"/>
      <c r="P180" s="15"/>
      <c r="Q180" s="15"/>
    </row>
    <row r="181" spans="1:17" ht="20.25">
      <c r="A181" s="1"/>
      <c r="B181" s="1"/>
      <c r="C181" s="1"/>
      <c r="D181" s="2"/>
      <c r="E181" s="2"/>
      <c r="F181" s="2"/>
      <c r="G181" s="2"/>
      <c r="H181" s="1"/>
      <c r="I181" s="1"/>
      <c r="J181" s="11"/>
      <c r="K181" s="47"/>
      <c r="L181" s="2"/>
      <c r="M181" s="2"/>
      <c r="N181" s="1"/>
      <c r="O181" s="11"/>
      <c r="P181" s="11"/>
      <c r="Q181" s="11"/>
    </row>
    <row r="182" spans="1:17" ht="20.25">
      <c r="A182" s="317" t="s">
        <v>34</v>
      </c>
      <c r="B182" s="317"/>
      <c r="C182" s="317"/>
      <c r="D182" s="317"/>
      <c r="E182" s="317"/>
      <c r="F182" s="317"/>
      <c r="G182" s="317"/>
      <c r="H182" s="317"/>
      <c r="I182" s="317"/>
      <c r="J182" s="317"/>
      <c r="K182" s="317"/>
      <c r="L182" s="317"/>
      <c r="M182" s="317"/>
      <c r="N182" s="317"/>
      <c r="O182" s="317"/>
      <c r="P182" s="14"/>
      <c r="Q182" s="14"/>
    </row>
    <row r="183" spans="1:17" ht="20.25">
      <c r="A183" s="317" t="s">
        <v>56</v>
      </c>
      <c r="B183" s="317"/>
      <c r="C183" s="317"/>
      <c r="D183" s="317"/>
      <c r="E183" s="317"/>
      <c r="F183" s="317"/>
      <c r="G183" s="317"/>
      <c r="H183" s="317"/>
      <c r="I183" s="317"/>
      <c r="J183" s="317"/>
      <c r="K183" s="317"/>
      <c r="L183" s="317"/>
      <c r="M183" s="317"/>
      <c r="N183" s="317"/>
      <c r="O183" s="317"/>
      <c r="P183" s="14"/>
      <c r="Q183" s="14"/>
    </row>
    <row r="184" spans="1:17" ht="20.25">
      <c r="A184" s="1"/>
      <c r="B184" s="1"/>
      <c r="C184" s="1"/>
      <c r="D184" s="2"/>
      <c r="E184" s="2"/>
      <c r="F184" s="2"/>
      <c r="G184" s="2"/>
      <c r="H184" s="1"/>
      <c r="I184" s="1"/>
      <c r="J184" s="1"/>
      <c r="K184" s="48"/>
      <c r="L184" s="2"/>
      <c r="M184" s="2"/>
      <c r="N184" s="1"/>
      <c r="O184" s="11"/>
      <c r="P184" s="11"/>
      <c r="Q184" s="11"/>
    </row>
    <row r="185" spans="1:17" ht="20.25">
      <c r="A185" s="315" t="s">
        <v>26</v>
      </c>
      <c r="B185" s="315"/>
      <c r="C185" s="315"/>
      <c r="D185" s="315"/>
      <c r="E185" s="318" t="s">
        <v>33</v>
      </c>
      <c r="F185" s="318"/>
      <c r="G185" s="318"/>
      <c r="H185" s="318"/>
      <c r="I185" s="319"/>
      <c r="J185" s="318"/>
      <c r="K185" s="318"/>
      <c r="L185" s="318"/>
      <c r="M185" s="318"/>
      <c r="N185" s="318"/>
      <c r="O185" s="318"/>
      <c r="P185" s="318"/>
      <c r="Q185" s="318"/>
    </row>
    <row r="186" spans="1:17" ht="20.25">
      <c r="A186" s="315" t="s">
        <v>27</v>
      </c>
      <c r="B186" s="315"/>
      <c r="C186" s="315"/>
      <c r="D186" s="315"/>
      <c r="E186" s="318" t="s">
        <v>20</v>
      </c>
      <c r="F186" s="318"/>
      <c r="G186" s="318"/>
      <c r="H186" s="318"/>
      <c r="I186" s="319"/>
      <c r="J186" s="318"/>
      <c r="K186" s="318"/>
      <c r="L186" s="318"/>
      <c r="M186" s="318"/>
      <c r="N186" s="318"/>
      <c r="O186" s="318"/>
      <c r="P186" s="318"/>
      <c r="Q186" s="318"/>
    </row>
    <row r="187" spans="1:17" ht="20.25">
      <c r="A187" s="315" t="s">
        <v>28</v>
      </c>
      <c r="B187" s="315"/>
      <c r="C187" s="315"/>
      <c r="D187" s="315"/>
      <c r="E187" s="318" t="s">
        <v>21</v>
      </c>
      <c r="F187" s="318"/>
      <c r="G187" s="318"/>
      <c r="H187" s="318"/>
      <c r="I187" s="319"/>
      <c r="J187" s="318"/>
      <c r="K187" s="318"/>
      <c r="L187" s="318"/>
      <c r="M187" s="318"/>
      <c r="N187" s="318"/>
      <c r="O187" s="318"/>
      <c r="P187" s="318"/>
      <c r="Q187" s="318"/>
    </row>
    <row r="188" spans="1:17" ht="20.25">
      <c r="A188" s="315" t="s">
        <v>29</v>
      </c>
      <c r="B188" s="315"/>
      <c r="C188" s="315"/>
      <c r="D188" s="315"/>
      <c r="E188" s="318" t="s">
        <v>35</v>
      </c>
      <c r="F188" s="318"/>
      <c r="G188" s="318"/>
      <c r="H188" s="318"/>
      <c r="I188" s="319"/>
      <c r="J188" s="318"/>
      <c r="K188" s="318"/>
      <c r="L188" s="318"/>
      <c r="M188" s="318"/>
      <c r="N188" s="318"/>
      <c r="O188" s="318"/>
      <c r="P188" s="318"/>
      <c r="Q188" s="318"/>
    </row>
    <row r="189" spans="1:17" ht="20.25">
      <c r="A189" s="315" t="s">
        <v>14</v>
      </c>
      <c r="B189" s="315"/>
      <c r="C189" s="315"/>
      <c r="D189" s="315"/>
      <c r="E189" s="318">
        <v>8602060523</v>
      </c>
      <c r="F189" s="318"/>
      <c r="G189" s="318"/>
      <c r="H189" s="318"/>
      <c r="I189" s="319"/>
      <c r="J189" s="318"/>
      <c r="K189" s="318"/>
      <c r="L189" s="318"/>
      <c r="M189" s="318"/>
      <c r="N189" s="318"/>
      <c r="O189" s="318"/>
      <c r="P189" s="318"/>
      <c r="Q189" s="318"/>
    </row>
    <row r="190" spans="1:17" ht="20.25">
      <c r="A190" s="315" t="s">
        <v>13</v>
      </c>
      <c r="B190" s="315"/>
      <c r="C190" s="315"/>
      <c r="D190" s="315"/>
      <c r="E190" s="318">
        <v>860201001</v>
      </c>
      <c r="F190" s="318"/>
      <c r="G190" s="318"/>
      <c r="H190" s="318"/>
      <c r="I190" s="319"/>
      <c r="J190" s="318"/>
      <c r="K190" s="318"/>
      <c r="L190" s="318"/>
      <c r="M190" s="318"/>
      <c r="N190" s="318"/>
      <c r="O190" s="318"/>
      <c r="P190" s="318"/>
      <c r="Q190" s="318"/>
    </row>
    <row r="191" spans="1:17" ht="20.25">
      <c r="A191" s="315" t="s">
        <v>12</v>
      </c>
      <c r="B191" s="315"/>
      <c r="C191" s="315"/>
      <c r="D191" s="315"/>
      <c r="E191" s="318">
        <v>71136000000</v>
      </c>
      <c r="F191" s="318"/>
      <c r="G191" s="318"/>
      <c r="H191" s="318"/>
      <c r="I191" s="319"/>
      <c r="J191" s="318"/>
      <c r="K191" s="318"/>
      <c r="L191" s="318"/>
      <c r="M191" s="318"/>
      <c r="N191" s="318"/>
      <c r="O191" s="318"/>
      <c r="P191" s="318"/>
      <c r="Q191" s="318"/>
    </row>
    <row r="192" spans="1:17" ht="20.25">
      <c r="A192" s="325"/>
      <c r="B192" s="325"/>
      <c r="C192" s="325"/>
      <c r="D192" s="325"/>
      <c r="E192" s="2"/>
      <c r="F192" s="2"/>
      <c r="G192" s="2"/>
      <c r="H192" s="1"/>
      <c r="I192" s="1"/>
      <c r="J192" s="1"/>
      <c r="K192" s="48"/>
      <c r="L192" s="2"/>
      <c r="M192" s="2"/>
      <c r="N192" s="1"/>
      <c r="O192" s="11"/>
      <c r="P192" s="11"/>
      <c r="Q192" s="11"/>
    </row>
    <row r="193" spans="1:17" ht="81" customHeight="1">
      <c r="A193" s="335" t="s">
        <v>3</v>
      </c>
      <c r="B193" s="335" t="s">
        <v>1</v>
      </c>
      <c r="C193" s="335" t="s">
        <v>2</v>
      </c>
      <c r="D193" s="334" t="s">
        <v>11</v>
      </c>
      <c r="E193" s="334"/>
      <c r="F193" s="334"/>
      <c r="G193" s="334"/>
      <c r="H193" s="334"/>
      <c r="I193" s="334"/>
      <c r="J193" s="334"/>
      <c r="K193" s="334"/>
      <c r="L193" s="334"/>
      <c r="M193" s="334"/>
      <c r="N193" s="337" t="s">
        <v>18</v>
      </c>
      <c r="O193" s="333" t="s">
        <v>19</v>
      </c>
      <c r="P193" s="327" t="s">
        <v>54</v>
      </c>
      <c r="Q193" s="327" t="s">
        <v>52</v>
      </c>
    </row>
    <row r="194" spans="1:17" ht="59.25" customHeight="1">
      <c r="A194" s="335"/>
      <c r="B194" s="335"/>
      <c r="C194" s="335"/>
      <c r="D194" s="334" t="s">
        <v>16</v>
      </c>
      <c r="E194" s="334" t="s">
        <v>0</v>
      </c>
      <c r="F194" s="334" t="s">
        <v>5</v>
      </c>
      <c r="G194" s="334"/>
      <c r="H194" s="335" t="s">
        <v>7</v>
      </c>
      <c r="I194" s="334" t="s">
        <v>9</v>
      </c>
      <c r="J194" s="334"/>
      <c r="K194" s="336" t="s">
        <v>23</v>
      </c>
      <c r="L194" s="334" t="s">
        <v>4</v>
      </c>
      <c r="M194" s="334"/>
      <c r="N194" s="337"/>
      <c r="O194" s="333"/>
      <c r="P194" s="327"/>
      <c r="Q194" s="327"/>
    </row>
    <row r="195" spans="1:17" ht="156" customHeight="1">
      <c r="A195" s="335"/>
      <c r="B195" s="335"/>
      <c r="C195" s="335"/>
      <c r="D195" s="334"/>
      <c r="E195" s="334"/>
      <c r="F195" s="233" t="s">
        <v>6</v>
      </c>
      <c r="G195" s="233" t="s">
        <v>17</v>
      </c>
      <c r="H195" s="335"/>
      <c r="I195" s="233" t="s">
        <v>8</v>
      </c>
      <c r="J195" s="233" t="s">
        <v>17</v>
      </c>
      <c r="K195" s="336"/>
      <c r="L195" s="233" t="s">
        <v>30</v>
      </c>
      <c r="M195" s="233" t="s">
        <v>31</v>
      </c>
      <c r="N195" s="337"/>
      <c r="O195" s="234" t="s">
        <v>10</v>
      </c>
      <c r="P195" s="327"/>
      <c r="Q195" s="327"/>
    </row>
    <row r="196" spans="1:17" ht="20.25">
      <c r="A196" s="4">
        <v>1</v>
      </c>
      <c r="B196" s="4">
        <v>2</v>
      </c>
      <c r="C196" s="4">
        <v>3</v>
      </c>
      <c r="D196" s="4">
        <v>4</v>
      </c>
      <c r="E196" s="4">
        <v>5</v>
      </c>
      <c r="F196" s="4">
        <v>6</v>
      </c>
      <c r="G196" s="4">
        <v>7</v>
      </c>
      <c r="H196" s="4">
        <v>8</v>
      </c>
      <c r="I196" s="4">
        <v>9</v>
      </c>
      <c r="J196" s="4">
        <v>10</v>
      </c>
      <c r="K196" s="112">
        <v>11</v>
      </c>
      <c r="L196" s="4">
        <v>12</v>
      </c>
      <c r="M196" s="4">
        <v>13</v>
      </c>
      <c r="N196" s="16">
        <v>14</v>
      </c>
      <c r="O196" s="16">
        <v>15</v>
      </c>
      <c r="P196" s="4">
        <v>16</v>
      </c>
      <c r="Q196" s="4">
        <v>17</v>
      </c>
    </row>
    <row r="197" spans="1:17" ht="20.25">
      <c r="A197" s="201"/>
      <c r="B197" s="202"/>
      <c r="C197" s="202"/>
      <c r="D197" s="203"/>
      <c r="E197" s="204"/>
      <c r="F197" s="202"/>
      <c r="G197" s="202"/>
      <c r="H197" s="202"/>
      <c r="I197" s="202"/>
      <c r="J197" s="202"/>
      <c r="K197" s="205"/>
      <c r="L197" s="202"/>
      <c r="M197" s="202"/>
      <c r="N197" s="17"/>
      <c r="O197" s="17"/>
      <c r="P197" s="202"/>
      <c r="Q197" s="206"/>
    </row>
    <row r="198" spans="1:17" ht="121.5">
      <c r="A198" s="208">
        <v>318</v>
      </c>
      <c r="B198" s="231" t="s">
        <v>208</v>
      </c>
      <c r="C198" s="231" t="s">
        <v>207</v>
      </c>
      <c r="D198" s="230" t="s">
        <v>791</v>
      </c>
      <c r="E198" s="229" t="s">
        <v>790</v>
      </c>
      <c r="F198" s="217">
        <v>366</v>
      </c>
      <c r="G198" s="217" t="s">
        <v>60</v>
      </c>
      <c r="H198" s="217">
        <v>1</v>
      </c>
      <c r="I198" s="5">
        <v>10215572000</v>
      </c>
      <c r="J198" s="5" t="s">
        <v>430</v>
      </c>
      <c r="K198" s="232">
        <v>300000</v>
      </c>
      <c r="L198" s="5" t="s">
        <v>74</v>
      </c>
      <c r="M198" s="24" t="s">
        <v>733</v>
      </c>
      <c r="N198" s="5" t="s">
        <v>116</v>
      </c>
      <c r="O198" s="5" t="s">
        <v>64</v>
      </c>
      <c r="P198" s="5" t="s">
        <v>64</v>
      </c>
      <c r="Q198" s="5" t="s">
        <v>64</v>
      </c>
    </row>
    <row r="199" spans="1:17" ht="129.75" customHeight="1">
      <c r="A199" s="98">
        <v>113</v>
      </c>
      <c r="B199" s="24" t="s">
        <v>109</v>
      </c>
      <c r="C199" s="24" t="s">
        <v>110</v>
      </c>
      <c r="D199" s="28" t="s">
        <v>111</v>
      </c>
      <c r="E199" s="28" t="s">
        <v>792</v>
      </c>
      <c r="F199" s="24">
        <v>168</v>
      </c>
      <c r="G199" s="24" t="s">
        <v>85</v>
      </c>
      <c r="H199" s="89" t="s">
        <v>366</v>
      </c>
      <c r="I199" s="24">
        <v>71136000000</v>
      </c>
      <c r="J199" s="211" t="s">
        <v>248</v>
      </c>
      <c r="K199" s="223">
        <v>69105600</v>
      </c>
      <c r="L199" s="26" t="s">
        <v>74</v>
      </c>
      <c r="M199" s="26" t="s">
        <v>61</v>
      </c>
      <c r="N199" s="24" t="s">
        <v>116</v>
      </c>
      <c r="O199" s="24" t="s">
        <v>64</v>
      </c>
      <c r="P199" s="24" t="s">
        <v>64</v>
      </c>
      <c r="Q199" s="24" t="s">
        <v>64</v>
      </c>
    </row>
    <row r="200" spans="1:17" ht="121.5">
      <c r="A200" s="96">
        <v>119</v>
      </c>
      <c r="B200" s="34" t="s">
        <v>208</v>
      </c>
      <c r="C200" s="34" t="s">
        <v>793</v>
      </c>
      <c r="D200" s="91" t="s">
        <v>206</v>
      </c>
      <c r="E200" s="91" t="s">
        <v>205</v>
      </c>
      <c r="F200" s="34">
        <v>366</v>
      </c>
      <c r="G200" s="5" t="s">
        <v>60</v>
      </c>
      <c r="H200" s="34">
        <v>1</v>
      </c>
      <c r="I200" s="34">
        <v>71136000000</v>
      </c>
      <c r="J200" s="9" t="s">
        <v>248</v>
      </c>
      <c r="K200" s="56">
        <v>530100</v>
      </c>
      <c r="L200" s="22" t="s">
        <v>74</v>
      </c>
      <c r="M200" s="22" t="s">
        <v>61</v>
      </c>
      <c r="N200" s="34" t="s">
        <v>63</v>
      </c>
      <c r="O200" s="5" t="s">
        <v>64</v>
      </c>
      <c r="P200" s="5" t="s">
        <v>64</v>
      </c>
      <c r="Q200" s="5" t="s">
        <v>64</v>
      </c>
    </row>
    <row r="201" spans="1:17" ht="127.5" customHeight="1">
      <c r="A201" s="208">
        <v>319</v>
      </c>
      <c r="B201" s="24" t="s">
        <v>100</v>
      </c>
      <c r="C201" s="24" t="s">
        <v>795</v>
      </c>
      <c r="D201" s="218" t="s">
        <v>794</v>
      </c>
      <c r="E201" s="6" t="s">
        <v>796</v>
      </c>
      <c r="F201" s="198">
        <v>796</v>
      </c>
      <c r="G201" s="198" t="s">
        <v>73</v>
      </c>
      <c r="H201" s="89">
        <v>2</v>
      </c>
      <c r="I201" s="34">
        <v>71136000000</v>
      </c>
      <c r="J201" s="9" t="s">
        <v>248</v>
      </c>
      <c r="K201" s="56">
        <v>169600</v>
      </c>
      <c r="L201" s="22" t="s">
        <v>74</v>
      </c>
      <c r="M201" s="22" t="s">
        <v>94</v>
      </c>
      <c r="N201" s="34" t="s">
        <v>63</v>
      </c>
      <c r="O201" s="5" t="s">
        <v>64</v>
      </c>
      <c r="P201" s="5" t="s">
        <v>64</v>
      </c>
      <c r="Q201" s="5" t="s">
        <v>64</v>
      </c>
    </row>
    <row r="202" spans="1:17" ht="81">
      <c r="A202" s="208">
        <v>320</v>
      </c>
      <c r="B202" s="24" t="s">
        <v>86</v>
      </c>
      <c r="C202" s="24" t="s">
        <v>86</v>
      </c>
      <c r="D202" s="241" t="s">
        <v>797</v>
      </c>
      <c r="E202" s="29" t="s">
        <v>637</v>
      </c>
      <c r="F202" s="34">
        <v>366</v>
      </c>
      <c r="G202" s="5" t="s">
        <v>60</v>
      </c>
      <c r="H202" s="34">
        <v>1</v>
      </c>
      <c r="I202" s="34">
        <v>71136000000</v>
      </c>
      <c r="J202" s="9" t="s">
        <v>248</v>
      </c>
      <c r="K202" s="56">
        <v>128000</v>
      </c>
      <c r="L202" s="22" t="s">
        <v>74</v>
      </c>
      <c r="M202" s="22" t="s">
        <v>61</v>
      </c>
      <c r="N202" s="34" t="s">
        <v>63</v>
      </c>
      <c r="O202" s="5" t="s">
        <v>64</v>
      </c>
      <c r="P202" s="5" t="s">
        <v>64</v>
      </c>
      <c r="Q202" s="5" t="s">
        <v>64</v>
      </c>
    </row>
    <row r="203" spans="1:17" ht="81">
      <c r="A203" s="208">
        <v>321</v>
      </c>
      <c r="B203" s="5" t="s">
        <v>339</v>
      </c>
      <c r="C203" s="5" t="s">
        <v>339</v>
      </c>
      <c r="D203" s="241" t="s">
        <v>798</v>
      </c>
      <c r="E203" s="6" t="s">
        <v>587</v>
      </c>
      <c r="F203" s="5">
        <v>366</v>
      </c>
      <c r="G203" s="5" t="s">
        <v>60</v>
      </c>
      <c r="H203" s="5">
        <v>1</v>
      </c>
      <c r="I203" s="5">
        <v>71112654000</v>
      </c>
      <c r="J203" s="5" t="s">
        <v>570</v>
      </c>
      <c r="K203" s="232">
        <v>479960</v>
      </c>
      <c r="L203" s="22" t="s">
        <v>74</v>
      </c>
      <c r="M203" s="22" t="s">
        <v>61</v>
      </c>
      <c r="N203" s="24" t="s">
        <v>116</v>
      </c>
      <c r="O203" s="27" t="s">
        <v>64</v>
      </c>
      <c r="P203" s="211" t="s">
        <v>64</v>
      </c>
      <c r="Q203" s="5" t="s">
        <v>64</v>
      </c>
    </row>
    <row r="204" spans="1:17" ht="81">
      <c r="A204" s="96">
        <v>115</v>
      </c>
      <c r="B204" s="5" t="s">
        <v>69</v>
      </c>
      <c r="C204" s="5" t="s">
        <v>70</v>
      </c>
      <c r="D204" s="207" t="s">
        <v>799</v>
      </c>
      <c r="E204" s="3" t="s">
        <v>800</v>
      </c>
      <c r="F204" s="5">
        <v>366</v>
      </c>
      <c r="G204" s="5" t="s">
        <v>60</v>
      </c>
      <c r="H204" s="5">
        <v>1</v>
      </c>
      <c r="I204" s="34">
        <v>71136000000</v>
      </c>
      <c r="J204" s="9" t="s">
        <v>248</v>
      </c>
      <c r="K204" s="232">
        <v>118800</v>
      </c>
      <c r="L204" s="22" t="s">
        <v>74</v>
      </c>
      <c r="M204" s="22" t="s">
        <v>75</v>
      </c>
      <c r="N204" s="24" t="s">
        <v>116</v>
      </c>
      <c r="O204" s="27" t="s">
        <v>64</v>
      </c>
      <c r="P204" s="211" t="s">
        <v>64</v>
      </c>
      <c r="Q204" s="5" t="s">
        <v>64</v>
      </c>
    </row>
    <row r="205" spans="1:17" ht="101.25">
      <c r="A205" s="208">
        <v>322</v>
      </c>
      <c r="B205" s="143" t="s">
        <v>292</v>
      </c>
      <c r="C205" s="10" t="s">
        <v>461</v>
      </c>
      <c r="D205" s="241" t="s">
        <v>801</v>
      </c>
      <c r="E205" s="6" t="s">
        <v>802</v>
      </c>
      <c r="F205" s="5">
        <v>879</v>
      </c>
      <c r="G205" s="5" t="s">
        <v>89</v>
      </c>
      <c r="H205" s="8">
        <v>1</v>
      </c>
      <c r="I205" s="244">
        <v>71136000000</v>
      </c>
      <c r="J205" s="245" t="s">
        <v>248</v>
      </c>
      <c r="K205" s="232">
        <v>189744</v>
      </c>
      <c r="L205" s="22" t="s">
        <v>74</v>
      </c>
      <c r="M205" s="22" t="s">
        <v>94</v>
      </c>
      <c r="N205" s="24" t="s">
        <v>116</v>
      </c>
      <c r="O205" s="27" t="s">
        <v>64</v>
      </c>
      <c r="P205" s="211" t="s">
        <v>64</v>
      </c>
      <c r="Q205" s="5" t="s">
        <v>64</v>
      </c>
    </row>
    <row r="206" spans="1:17" ht="21">
      <c r="A206" s="117"/>
      <c r="B206" s="117"/>
      <c r="C206" s="117"/>
      <c r="D206" s="117"/>
      <c r="E206" s="117"/>
      <c r="F206" s="117"/>
      <c r="G206" s="117"/>
      <c r="H206" s="117"/>
      <c r="I206" s="117"/>
      <c r="J206" s="117"/>
      <c r="K206" s="117"/>
      <c r="L206" s="117"/>
      <c r="M206" s="117"/>
      <c r="N206" s="117"/>
      <c r="O206" s="117"/>
      <c r="P206" s="117"/>
      <c r="Q206" s="117"/>
    </row>
    <row r="207" spans="1:17" ht="45" customHeight="1">
      <c r="A207" s="113"/>
      <c r="B207" s="331" t="s">
        <v>803</v>
      </c>
      <c r="C207" s="331"/>
      <c r="D207" s="331"/>
      <c r="E207" s="114"/>
      <c r="F207" s="331" t="s">
        <v>804</v>
      </c>
      <c r="G207" s="331"/>
      <c r="H207" s="331"/>
      <c r="I207" s="63"/>
      <c r="J207" s="63"/>
      <c r="K207" s="115"/>
      <c r="L207" s="11"/>
      <c r="M207" s="11"/>
      <c r="N207" s="116"/>
      <c r="O207" s="116"/>
      <c r="P207" s="117"/>
      <c r="Q207" s="117"/>
    </row>
    <row r="208" ht="15.75"/>
    <row r="209" ht="15.75"/>
    <row r="210" spans="2:4" ht="20.25">
      <c r="B210" s="331" t="s">
        <v>789</v>
      </c>
      <c r="C210" s="331"/>
      <c r="D210" s="331"/>
    </row>
    <row r="211" spans="2:4" ht="20.25">
      <c r="B211" s="332" t="s">
        <v>47</v>
      </c>
      <c r="C211" s="332"/>
      <c r="D211" s="332"/>
    </row>
    <row r="212" spans="2:4" ht="20.25">
      <c r="B212" s="227"/>
      <c r="C212" s="227"/>
      <c r="D212" s="228" t="s">
        <v>48</v>
      </c>
    </row>
    <row r="213" ht="15.75"/>
    <row r="214" spans="1:17" ht="20.25">
      <c r="A214" s="1" t="s">
        <v>22</v>
      </c>
      <c r="B214" s="1"/>
      <c r="C214" s="1"/>
      <c r="D214" s="2"/>
      <c r="E214" s="2"/>
      <c r="F214" s="2"/>
      <c r="G214" s="2"/>
      <c r="H214" s="1"/>
      <c r="I214" s="1"/>
      <c r="J214" s="325" t="s">
        <v>15</v>
      </c>
      <c r="K214" s="325"/>
      <c r="L214" s="325"/>
      <c r="M214" s="325"/>
      <c r="N214" s="325"/>
      <c r="O214" s="325"/>
      <c r="P214" s="2"/>
      <c r="Q214" s="2"/>
    </row>
    <row r="215" spans="1:17" ht="20.25">
      <c r="A215" s="1"/>
      <c r="B215" s="1"/>
      <c r="C215" s="1"/>
      <c r="D215" s="2"/>
      <c r="E215" s="2"/>
      <c r="F215" s="2"/>
      <c r="G215" s="2"/>
      <c r="H215" s="1"/>
      <c r="I215" s="1"/>
      <c r="J215" s="325" t="s">
        <v>24</v>
      </c>
      <c r="K215" s="325"/>
      <c r="L215" s="325"/>
      <c r="M215" s="325"/>
      <c r="N215" s="325"/>
      <c r="O215" s="325"/>
      <c r="P215" s="2"/>
      <c r="Q215" s="2"/>
    </row>
    <row r="216" spans="1:17" ht="20.25">
      <c r="A216" s="1"/>
      <c r="B216" s="1"/>
      <c r="C216" s="1"/>
      <c r="D216" s="2"/>
      <c r="E216" s="2"/>
      <c r="F216" s="2"/>
      <c r="G216" s="2"/>
      <c r="H216" s="1"/>
      <c r="I216" s="1"/>
      <c r="J216" s="325" t="s">
        <v>32</v>
      </c>
      <c r="K216" s="325"/>
      <c r="L216" s="325"/>
      <c r="M216" s="325"/>
      <c r="N216" s="325"/>
      <c r="O216" s="325"/>
      <c r="P216" s="2"/>
      <c r="Q216" s="2"/>
    </row>
    <row r="217" spans="1:17" ht="31.5" customHeight="1">
      <c r="A217" s="1"/>
      <c r="B217" s="1"/>
      <c r="C217" s="1"/>
      <c r="D217" s="2"/>
      <c r="E217" s="2"/>
      <c r="F217" s="2"/>
      <c r="G217" s="2"/>
      <c r="H217" s="1"/>
      <c r="I217" s="1"/>
      <c r="J217" s="326"/>
      <c r="K217" s="326"/>
      <c r="L217" s="312" t="s">
        <v>25</v>
      </c>
      <c r="M217" s="312"/>
      <c r="N217" s="1"/>
      <c r="O217" s="11"/>
      <c r="P217" s="11"/>
      <c r="Q217" s="11"/>
    </row>
    <row r="218" spans="1:17" ht="20.25">
      <c r="A218" s="1"/>
      <c r="B218" s="1"/>
      <c r="C218" s="1"/>
      <c r="D218" s="2"/>
      <c r="E218" s="2"/>
      <c r="F218" s="2"/>
      <c r="G218" s="2"/>
      <c r="H218" s="1"/>
      <c r="I218" s="1"/>
      <c r="J218" s="316" t="s">
        <v>741</v>
      </c>
      <c r="K218" s="316"/>
      <c r="L218" s="316"/>
      <c r="M218" s="316"/>
      <c r="N218" s="316"/>
      <c r="O218" s="316"/>
      <c r="P218" s="12"/>
      <c r="Q218" s="12"/>
    </row>
    <row r="219" spans="1:17" ht="20.25">
      <c r="A219" s="1"/>
      <c r="B219" s="1"/>
      <c r="C219" s="1"/>
      <c r="D219" s="2"/>
      <c r="E219" s="2"/>
      <c r="F219" s="2"/>
      <c r="G219" s="2"/>
      <c r="H219" s="1"/>
      <c r="I219" s="1"/>
      <c r="J219" s="15"/>
      <c r="K219" s="46"/>
      <c r="L219" s="13"/>
      <c r="M219" s="13"/>
      <c r="N219" s="14"/>
      <c r="O219" s="15"/>
      <c r="P219" s="15"/>
      <c r="Q219" s="15"/>
    </row>
    <row r="220" spans="1:17" ht="20.25">
      <c r="A220" s="1"/>
      <c r="B220" s="1"/>
      <c r="C220" s="1"/>
      <c r="D220" s="2"/>
      <c r="E220" s="2"/>
      <c r="F220" s="2"/>
      <c r="G220" s="2"/>
      <c r="H220" s="1"/>
      <c r="I220" s="1"/>
      <c r="J220" s="11"/>
      <c r="K220" s="47"/>
      <c r="L220" s="2"/>
      <c r="M220" s="2"/>
      <c r="N220" s="1"/>
      <c r="O220" s="11"/>
      <c r="P220" s="11"/>
      <c r="Q220" s="11"/>
    </row>
    <row r="221" spans="1:17" ht="20.25">
      <c r="A221" s="317" t="s">
        <v>34</v>
      </c>
      <c r="B221" s="317"/>
      <c r="C221" s="317"/>
      <c r="D221" s="317"/>
      <c r="E221" s="317"/>
      <c r="F221" s="317"/>
      <c r="G221" s="317"/>
      <c r="H221" s="317"/>
      <c r="I221" s="317"/>
      <c r="J221" s="317"/>
      <c r="K221" s="317"/>
      <c r="L221" s="317"/>
      <c r="M221" s="317"/>
      <c r="N221" s="317"/>
      <c r="O221" s="317"/>
      <c r="P221" s="14"/>
      <c r="Q221" s="14"/>
    </row>
    <row r="222" spans="1:17" ht="20.25">
      <c r="A222" s="317" t="s">
        <v>56</v>
      </c>
      <c r="B222" s="317"/>
      <c r="C222" s="317"/>
      <c r="D222" s="317"/>
      <c r="E222" s="317"/>
      <c r="F222" s="317"/>
      <c r="G222" s="317"/>
      <c r="H222" s="317"/>
      <c r="I222" s="317"/>
      <c r="J222" s="317"/>
      <c r="K222" s="317"/>
      <c r="L222" s="317"/>
      <c r="M222" s="317"/>
      <c r="N222" s="317"/>
      <c r="O222" s="317"/>
      <c r="P222" s="14"/>
      <c r="Q222" s="14"/>
    </row>
    <row r="223" spans="1:17" ht="20.25">
      <c r="A223" s="1"/>
      <c r="B223" s="1"/>
      <c r="C223" s="1"/>
      <c r="D223" s="2"/>
      <c r="E223" s="2"/>
      <c r="F223" s="2"/>
      <c r="G223" s="2"/>
      <c r="H223" s="1"/>
      <c r="I223" s="1"/>
      <c r="J223" s="1"/>
      <c r="K223" s="48"/>
      <c r="L223" s="2"/>
      <c r="M223" s="2"/>
      <c r="N223" s="1"/>
      <c r="O223" s="11"/>
      <c r="P223" s="11"/>
      <c r="Q223" s="11"/>
    </row>
    <row r="224" spans="1:17" ht="20.25">
      <c r="A224" s="315" t="s">
        <v>26</v>
      </c>
      <c r="B224" s="315"/>
      <c r="C224" s="315"/>
      <c r="D224" s="315"/>
      <c r="E224" s="318" t="s">
        <v>33</v>
      </c>
      <c r="F224" s="318"/>
      <c r="G224" s="318"/>
      <c r="H224" s="318"/>
      <c r="I224" s="319"/>
      <c r="J224" s="318"/>
      <c r="K224" s="318"/>
      <c r="L224" s="318"/>
      <c r="M224" s="318"/>
      <c r="N224" s="318"/>
      <c r="O224" s="318"/>
      <c r="P224" s="318"/>
      <c r="Q224" s="318"/>
    </row>
    <row r="225" spans="1:17" ht="20.25">
      <c r="A225" s="315" t="s">
        <v>27</v>
      </c>
      <c r="B225" s="315"/>
      <c r="C225" s="315"/>
      <c r="D225" s="315"/>
      <c r="E225" s="318" t="s">
        <v>20</v>
      </c>
      <c r="F225" s="318"/>
      <c r="G225" s="318"/>
      <c r="H225" s="318"/>
      <c r="I225" s="319"/>
      <c r="J225" s="318"/>
      <c r="K225" s="318"/>
      <c r="L225" s="318"/>
      <c r="M225" s="318"/>
      <c r="N225" s="318"/>
      <c r="O225" s="318"/>
      <c r="P225" s="318"/>
      <c r="Q225" s="318"/>
    </row>
    <row r="226" spans="1:17" ht="20.25">
      <c r="A226" s="315" t="s">
        <v>28</v>
      </c>
      <c r="B226" s="315"/>
      <c r="C226" s="315"/>
      <c r="D226" s="315"/>
      <c r="E226" s="318" t="s">
        <v>21</v>
      </c>
      <c r="F226" s="318"/>
      <c r="G226" s="318"/>
      <c r="H226" s="318"/>
      <c r="I226" s="319"/>
      <c r="J226" s="318"/>
      <c r="K226" s="318"/>
      <c r="L226" s="318"/>
      <c r="M226" s="318"/>
      <c r="N226" s="318"/>
      <c r="O226" s="318"/>
      <c r="P226" s="318"/>
      <c r="Q226" s="318"/>
    </row>
    <row r="227" spans="1:17" ht="20.25">
      <c r="A227" s="315" t="s">
        <v>29</v>
      </c>
      <c r="B227" s="315"/>
      <c r="C227" s="315"/>
      <c r="D227" s="315"/>
      <c r="E227" s="318" t="s">
        <v>35</v>
      </c>
      <c r="F227" s="318"/>
      <c r="G227" s="318"/>
      <c r="H227" s="318"/>
      <c r="I227" s="319"/>
      <c r="J227" s="318"/>
      <c r="K227" s="318"/>
      <c r="L227" s="318"/>
      <c r="M227" s="318"/>
      <c r="N227" s="318"/>
      <c r="O227" s="318"/>
      <c r="P227" s="318"/>
      <c r="Q227" s="318"/>
    </row>
    <row r="228" spans="1:17" ht="20.25">
      <c r="A228" s="315" t="s">
        <v>14</v>
      </c>
      <c r="B228" s="315"/>
      <c r="C228" s="315"/>
      <c r="D228" s="315"/>
      <c r="E228" s="318">
        <v>8602060523</v>
      </c>
      <c r="F228" s="318"/>
      <c r="G228" s="318"/>
      <c r="H228" s="318"/>
      <c r="I228" s="319"/>
      <c r="J228" s="318"/>
      <c r="K228" s="318"/>
      <c r="L228" s="318"/>
      <c r="M228" s="318"/>
      <c r="N228" s="318"/>
      <c r="O228" s="318"/>
      <c r="P228" s="318"/>
      <c r="Q228" s="318"/>
    </row>
    <row r="229" spans="1:17" ht="20.25">
      <c r="A229" s="315" t="s">
        <v>13</v>
      </c>
      <c r="B229" s="315"/>
      <c r="C229" s="315"/>
      <c r="D229" s="315"/>
      <c r="E229" s="318">
        <v>860201001</v>
      </c>
      <c r="F229" s="318"/>
      <c r="G229" s="318"/>
      <c r="H229" s="318"/>
      <c r="I229" s="319"/>
      <c r="J229" s="318"/>
      <c r="K229" s="318"/>
      <c r="L229" s="318"/>
      <c r="M229" s="318"/>
      <c r="N229" s="318"/>
      <c r="O229" s="318"/>
      <c r="P229" s="318"/>
      <c r="Q229" s="318"/>
    </row>
    <row r="230" spans="1:17" ht="20.25">
      <c r="A230" s="315" t="s">
        <v>12</v>
      </c>
      <c r="B230" s="315"/>
      <c r="C230" s="315"/>
      <c r="D230" s="315"/>
      <c r="E230" s="318">
        <v>71136000000</v>
      </c>
      <c r="F230" s="318"/>
      <c r="G230" s="318"/>
      <c r="H230" s="318"/>
      <c r="I230" s="319"/>
      <c r="J230" s="318"/>
      <c r="K230" s="318"/>
      <c r="L230" s="318"/>
      <c r="M230" s="318"/>
      <c r="N230" s="318"/>
      <c r="O230" s="318"/>
      <c r="P230" s="318"/>
      <c r="Q230" s="318"/>
    </row>
    <row r="231" spans="1:17" ht="20.25">
      <c r="A231" s="325"/>
      <c r="B231" s="325"/>
      <c r="C231" s="325"/>
      <c r="D231" s="325"/>
      <c r="E231" s="2"/>
      <c r="F231" s="2"/>
      <c r="G231" s="2"/>
      <c r="H231" s="1"/>
      <c r="I231" s="1"/>
      <c r="J231" s="1"/>
      <c r="K231" s="48"/>
      <c r="L231" s="2"/>
      <c r="M231" s="2"/>
      <c r="N231" s="1"/>
      <c r="O231" s="11"/>
      <c r="P231" s="11"/>
      <c r="Q231" s="11"/>
    </row>
    <row r="232" spans="1:17" ht="17.25">
      <c r="A232" s="335" t="s">
        <v>3</v>
      </c>
      <c r="B232" s="335" t="s">
        <v>1</v>
      </c>
      <c r="C232" s="335" t="s">
        <v>2</v>
      </c>
      <c r="D232" s="334" t="s">
        <v>11</v>
      </c>
      <c r="E232" s="334"/>
      <c r="F232" s="334"/>
      <c r="G232" s="334"/>
      <c r="H232" s="334"/>
      <c r="I232" s="334"/>
      <c r="J232" s="334"/>
      <c r="K232" s="334"/>
      <c r="L232" s="334"/>
      <c r="M232" s="334"/>
      <c r="N232" s="337" t="s">
        <v>18</v>
      </c>
      <c r="O232" s="333" t="s">
        <v>19</v>
      </c>
      <c r="P232" s="327" t="s">
        <v>54</v>
      </c>
      <c r="Q232" s="327" t="s">
        <v>52</v>
      </c>
    </row>
    <row r="233" spans="1:17" ht="86.25" customHeight="1">
      <c r="A233" s="335"/>
      <c r="B233" s="335"/>
      <c r="C233" s="335"/>
      <c r="D233" s="334" t="s">
        <v>16</v>
      </c>
      <c r="E233" s="334" t="s">
        <v>0</v>
      </c>
      <c r="F233" s="334" t="s">
        <v>5</v>
      </c>
      <c r="G233" s="334"/>
      <c r="H233" s="335" t="s">
        <v>7</v>
      </c>
      <c r="I233" s="334" t="s">
        <v>9</v>
      </c>
      <c r="J233" s="334"/>
      <c r="K233" s="336" t="s">
        <v>23</v>
      </c>
      <c r="L233" s="334" t="s">
        <v>4</v>
      </c>
      <c r="M233" s="334"/>
      <c r="N233" s="337"/>
      <c r="O233" s="333"/>
      <c r="P233" s="327"/>
      <c r="Q233" s="327"/>
    </row>
    <row r="234" spans="1:17" ht="155.25">
      <c r="A234" s="335"/>
      <c r="B234" s="335"/>
      <c r="C234" s="335"/>
      <c r="D234" s="334"/>
      <c r="E234" s="334"/>
      <c r="F234" s="242" t="s">
        <v>6</v>
      </c>
      <c r="G234" s="242" t="s">
        <v>17</v>
      </c>
      <c r="H234" s="335"/>
      <c r="I234" s="242" t="s">
        <v>8</v>
      </c>
      <c r="J234" s="242" t="s">
        <v>17</v>
      </c>
      <c r="K234" s="336"/>
      <c r="L234" s="242" t="s">
        <v>30</v>
      </c>
      <c r="M234" s="242" t="s">
        <v>31</v>
      </c>
      <c r="N234" s="337"/>
      <c r="O234" s="243" t="s">
        <v>10</v>
      </c>
      <c r="P234" s="327"/>
      <c r="Q234" s="327"/>
    </row>
    <row r="235" spans="1:17" ht="20.25">
      <c r="A235" s="4">
        <v>1</v>
      </c>
      <c r="B235" s="4">
        <v>2</v>
      </c>
      <c r="C235" s="4">
        <v>3</v>
      </c>
      <c r="D235" s="4">
        <v>4</v>
      </c>
      <c r="E235" s="4">
        <v>5</v>
      </c>
      <c r="F235" s="4">
        <v>6</v>
      </c>
      <c r="G235" s="4">
        <v>7</v>
      </c>
      <c r="H235" s="4">
        <v>8</v>
      </c>
      <c r="I235" s="4">
        <v>9</v>
      </c>
      <c r="J235" s="4">
        <v>10</v>
      </c>
      <c r="K235" s="112">
        <v>11</v>
      </c>
      <c r="L235" s="4">
        <v>12</v>
      </c>
      <c r="M235" s="4">
        <v>13</v>
      </c>
      <c r="N235" s="16">
        <v>14</v>
      </c>
      <c r="O235" s="16">
        <v>15</v>
      </c>
      <c r="P235" s="4">
        <v>16</v>
      </c>
      <c r="Q235" s="4">
        <v>17</v>
      </c>
    </row>
    <row r="236" spans="1:17" ht="20.25">
      <c r="A236" s="201"/>
      <c r="B236" s="202"/>
      <c r="C236" s="202"/>
      <c r="D236" s="203"/>
      <c r="E236" s="204"/>
      <c r="F236" s="202"/>
      <c r="G236" s="202"/>
      <c r="H236" s="202"/>
      <c r="I236" s="202"/>
      <c r="J236" s="202"/>
      <c r="K236" s="205"/>
      <c r="L236" s="202"/>
      <c r="M236" s="202"/>
      <c r="N236" s="17"/>
      <c r="O236" s="17"/>
      <c r="P236" s="202"/>
      <c r="Q236" s="206"/>
    </row>
    <row r="237" spans="1:17" ht="81">
      <c r="A237" s="208">
        <v>323</v>
      </c>
      <c r="B237" s="231" t="s">
        <v>86</v>
      </c>
      <c r="C237" s="231" t="s">
        <v>806</v>
      </c>
      <c r="D237" s="246" t="s">
        <v>822</v>
      </c>
      <c r="E237" s="28" t="s">
        <v>805</v>
      </c>
      <c r="F237" s="5">
        <v>366</v>
      </c>
      <c r="G237" s="5" t="s">
        <v>60</v>
      </c>
      <c r="H237" s="5">
        <v>1</v>
      </c>
      <c r="I237" s="34">
        <v>71136000000</v>
      </c>
      <c r="J237" s="9" t="s">
        <v>248</v>
      </c>
      <c r="K237" s="250">
        <v>602572.9</v>
      </c>
      <c r="L237" s="22" t="s">
        <v>74</v>
      </c>
      <c r="M237" s="26" t="s">
        <v>61</v>
      </c>
      <c r="N237" s="24" t="s">
        <v>116</v>
      </c>
      <c r="O237" s="27" t="s">
        <v>64</v>
      </c>
      <c r="P237" s="211" t="s">
        <v>64</v>
      </c>
      <c r="Q237" s="5" t="s">
        <v>64</v>
      </c>
    </row>
    <row r="238" spans="1:17" ht="81">
      <c r="A238" s="208">
        <v>324</v>
      </c>
      <c r="B238" s="24" t="s">
        <v>167</v>
      </c>
      <c r="C238" s="24" t="s">
        <v>809</v>
      </c>
      <c r="D238" s="218" t="s">
        <v>807</v>
      </c>
      <c r="E238" s="6" t="s">
        <v>808</v>
      </c>
      <c r="F238" s="5">
        <v>879</v>
      </c>
      <c r="G238" s="5" t="s">
        <v>89</v>
      </c>
      <c r="H238" s="8">
        <v>1</v>
      </c>
      <c r="I238" s="34">
        <v>71136000000</v>
      </c>
      <c r="J238" s="9" t="s">
        <v>248</v>
      </c>
      <c r="K238" s="56">
        <v>1112474.17</v>
      </c>
      <c r="L238" s="22" t="s">
        <v>74</v>
      </c>
      <c r="M238" s="22" t="s">
        <v>94</v>
      </c>
      <c r="N238" s="34" t="s">
        <v>63</v>
      </c>
      <c r="O238" s="5" t="s">
        <v>64</v>
      </c>
      <c r="P238" s="5" t="s">
        <v>64</v>
      </c>
      <c r="Q238" s="5" t="s">
        <v>64</v>
      </c>
    </row>
    <row r="239" spans="1:17" ht="83.25" customHeight="1">
      <c r="A239" s="208">
        <v>325</v>
      </c>
      <c r="B239" s="34" t="s">
        <v>86</v>
      </c>
      <c r="C239" s="34" t="s">
        <v>816</v>
      </c>
      <c r="D239" s="218" t="s">
        <v>812</v>
      </c>
      <c r="E239" s="29" t="s">
        <v>810</v>
      </c>
      <c r="F239" s="5">
        <v>366</v>
      </c>
      <c r="G239" s="5" t="s">
        <v>60</v>
      </c>
      <c r="H239" s="5">
        <v>1</v>
      </c>
      <c r="I239" s="5">
        <v>71178000000</v>
      </c>
      <c r="J239" s="5" t="s">
        <v>734</v>
      </c>
      <c r="K239" s="251">
        <v>508800</v>
      </c>
      <c r="L239" s="5" t="s">
        <v>74</v>
      </c>
      <c r="M239" s="24" t="s">
        <v>733</v>
      </c>
      <c r="N239" s="24" t="s">
        <v>63</v>
      </c>
      <c r="O239" s="211" t="s">
        <v>64</v>
      </c>
      <c r="P239" s="211" t="s">
        <v>64</v>
      </c>
      <c r="Q239" s="211" t="s">
        <v>64</v>
      </c>
    </row>
    <row r="240" spans="1:17" ht="60.75">
      <c r="A240" s="96">
        <v>91</v>
      </c>
      <c r="B240" s="24" t="s">
        <v>117</v>
      </c>
      <c r="C240" s="24" t="s">
        <v>222</v>
      </c>
      <c r="D240" s="218" t="s">
        <v>813</v>
      </c>
      <c r="E240" s="29" t="s">
        <v>210</v>
      </c>
      <c r="F240" s="217">
        <v>796</v>
      </c>
      <c r="G240" s="217" t="s">
        <v>73</v>
      </c>
      <c r="H240" s="89" t="s">
        <v>366</v>
      </c>
      <c r="I240" s="24">
        <v>71136000000</v>
      </c>
      <c r="J240" s="211" t="s">
        <v>248</v>
      </c>
      <c r="K240" s="251">
        <v>7045612.368</v>
      </c>
      <c r="L240" s="5" t="s">
        <v>74</v>
      </c>
      <c r="M240" s="24" t="s">
        <v>733</v>
      </c>
      <c r="N240" s="24" t="s">
        <v>63</v>
      </c>
      <c r="O240" s="211" t="s">
        <v>64</v>
      </c>
      <c r="P240" s="211" t="s">
        <v>64</v>
      </c>
      <c r="Q240" s="211" t="s">
        <v>64</v>
      </c>
    </row>
    <row r="241" spans="1:17" ht="60.75">
      <c r="A241" s="208">
        <v>326</v>
      </c>
      <c r="B241" s="34" t="s">
        <v>86</v>
      </c>
      <c r="C241" s="34" t="s">
        <v>811</v>
      </c>
      <c r="D241" s="218" t="s">
        <v>814</v>
      </c>
      <c r="E241" s="29" t="s">
        <v>810</v>
      </c>
      <c r="F241" s="5">
        <v>366</v>
      </c>
      <c r="G241" s="5" t="s">
        <v>60</v>
      </c>
      <c r="H241" s="5">
        <v>1</v>
      </c>
      <c r="I241" s="5">
        <v>71178000000</v>
      </c>
      <c r="J241" s="5" t="s">
        <v>734</v>
      </c>
      <c r="K241" s="251">
        <v>428758.5</v>
      </c>
      <c r="L241" s="5" t="s">
        <v>74</v>
      </c>
      <c r="M241" s="24" t="s">
        <v>733</v>
      </c>
      <c r="N241" s="24" t="s">
        <v>63</v>
      </c>
      <c r="O241" s="211" t="s">
        <v>64</v>
      </c>
      <c r="P241" s="211" t="s">
        <v>64</v>
      </c>
      <c r="Q241" s="211" t="s">
        <v>64</v>
      </c>
    </row>
    <row r="242" spans="1:17" ht="111" customHeight="1">
      <c r="A242" s="208">
        <v>327</v>
      </c>
      <c r="B242" s="5" t="s">
        <v>86</v>
      </c>
      <c r="C242" s="5" t="s">
        <v>811</v>
      </c>
      <c r="D242" s="218" t="s">
        <v>815</v>
      </c>
      <c r="E242" s="6" t="s">
        <v>817</v>
      </c>
      <c r="F242" s="5">
        <v>366</v>
      </c>
      <c r="G242" s="5" t="s">
        <v>60</v>
      </c>
      <c r="H242" s="5">
        <v>1</v>
      </c>
      <c r="I242" s="5">
        <v>10215572000</v>
      </c>
      <c r="J242" s="5" t="s">
        <v>430</v>
      </c>
      <c r="K242" s="251">
        <v>5771958.45</v>
      </c>
      <c r="L242" s="5" t="s">
        <v>74</v>
      </c>
      <c r="M242" s="24" t="s">
        <v>733</v>
      </c>
      <c r="N242" s="24" t="s">
        <v>63</v>
      </c>
      <c r="O242" s="211" t="s">
        <v>64</v>
      </c>
      <c r="P242" s="211" t="s">
        <v>64</v>
      </c>
      <c r="Q242" s="211" t="s">
        <v>64</v>
      </c>
    </row>
    <row r="243" spans="1:17" ht="121.5">
      <c r="A243" s="96">
        <v>170</v>
      </c>
      <c r="B243" s="167" t="s">
        <v>208</v>
      </c>
      <c r="C243" s="167" t="s">
        <v>207</v>
      </c>
      <c r="D243" s="6" t="s">
        <v>474</v>
      </c>
      <c r="E243" s="6" t="s">
        <v>475</v>
      </c>
      <c r="F243" s="24">
        <v>879</v>
      </c>
      <c r="G243" s="24" t="s">
        <v>182</v>
      </c>
      <c r="H243" s="8">
        <v>1</v>
      </c>
      <c r="I243" s="5">
        <v>10215572000</v>
      </c>
      <c r="J243" s="158" t="s">
        <v>430</v>
      </c>
      <c r="K243" s="142">
        <v>550000</v>
      </c>
      <c r="L243" s="24" t="s">
        <v>74</v>
      </c>
      <c r="M243" s="22" t="s">
        <v>61</v>
      </c>
      <c r="N243" s="5" t="s">
        <v>63</v>
      </c>
      <c r="O243" s="5" t="s">
        <v>64</v>
      </c>
      <c r="P243" s="5" t="s">
        <v>64</v>
      </c>
      <c r="Q243" s="5" t="s">
        <v>68</v>
      </c>
    </row>
    <row r="244" spans="1:17" ht="141.75">
      <c r="A244" s="208">
        <v>328</v>
      </c>
      <c r="B244" s="143" t="s">
        <v>292</v>
      </c>
      <c r="C244" s="143" t="s">
        <v>821</v>
      </c>
      <c r="D244" s="6" t="s">
        <v>818</v>
      </c>
      <c r="E244" s="249" t="s">
        <v>819</v>
      </c>
      <c r="F244" s="5">
        <v>879</v>
      </c>
      <c r="G244" s="5" t="s">
        <v>89</v>
      </c>
      <c r="H244" s="8">
        <v>1</v>
      </c>
      <c r="I244" s="5">
        <v>71178000000</v>
      </c>
      <c r="J244" s="5" t="s">
        <v>734</v>
      </c>
      <c r="K244" s="251">
        <v>599500</v>
      </c>
      <c r="L244" s="5" t="s">
        <v>74</v>
      </c>
      <c r="M244" s="24" t="s">
        <v>820</v>
      </c>
      <c r="N244" s="24" t="s">
        <v>63</v>
      </c>
      <c r="O244" s="211" t="s">
        <v>64</v>
      </c>
      <c r="P244" s="211" t="s">
        <v>64</v>
      </c>
      <c r="Q244" s="211" t="s">
        <v>64</v>
      </c>
    </row>
    <row r="245" spans="1:17" ht="21">
      <c r="A245" s="117"/>
      <c r="B245" s="117"/>
      <c r="C245" s="117"/>
      <c r="D245" s="117"/>
      <c r="E245" s="117"/>
      <c r="F245" s="117"/>
      <c r="G245" s="117"/>
      <c r="H245" s="117"/>
      <c r="I245" s="117"/>
      <c r="J245" s="117"/>
      <c r="K245" s="117"/>
      <c r="L245" s="117"/>
      <c r="M245" s="117"/>
      <c r="N245" s="117"/>
      <c r="O245" s="117"/>
      <c r="P245" s="117"/>
      <c r="Q245" s="117"/>
    </row>
    <row r="246" spans="1:17" ht="45.75" customHeight="1">
      <c r="A246" s="113"/>
      <c r="B246" s="331" t="s">
        <v>388</v>
      </c>
      <c r="C246" s="331"/>
      <c r="D246" s="331"/>
      <c r="E246" s="114"/>
      <c r="F246" s="331" t="s">
        <v>389</v>
      </c>
      <c r="G246" s="331"/>
      <c r="H246" s="331"/>
      <c r="I246" s="63"/>
      <c r="J246" s="63"/>
      <c r="K246" s="115"/>
      <c r="L246" s="11"/>
      <c r="M246" s="11"/>
      <c r="N246" s="116"/>
      <c r="O246" s="116"/>
      <c r="P246" s="117"/>
      <c r="Q246" s="117"/>
    </row>
    <row r="247" ht="15.75"/>
    <row r="248" ht="15.75"/>
    <row r="249" spans="2:4" ht="20.25">
      <c r="B249" s="331" t="s">
        <v>789</v>
      </c>
      <c r="C249" s="331"/>
      <c r="D249" s="331"/>
    </row>
    <row r="250" spans="2:4" ht="20.25">
      <c r="B250" s="332" t="s">
        <v>47</v>
      </c>
      <c r="C250" s="332"/>
      <c r="D250" s="332"/>
    </row>
    <row r="251" spans="2:4" ht="20.25">
      <c r="B251" s="227"/>
      <c r="C251" s="227"/>
      <c r="D251" s="228" t="s">
        <v>48</v>
      </c>
    </row>
    <row r="252" ht="15.75"/>
    <row r="253" spans="1:17" ht="20.25">
      <c r="A253" s="1" t="s">
        <v>22</v>
      </c>
      <c r="B253" s="1"/>
      <c r="C253" s="1"/>
      <c r="D253" s="2"/>
      <c r="E253" s="2"/>
      <c r="F253" s="2"/>
      <c r="G253" s="2"/>
      <c r="H253" s="1"/>
      <c r="I253" s="1"/>
      <c r="J253" s="325" t="s">
        <v>15</v>
      </c>
      <c r="K253" s="325"/>
      <c r="L253" s="325"/>
      <c r="M253" s="325"/>
      <c r="N253" s="325"/>
      <c r="O253" s="325"/>
      <c r="P253" s="2"/>
      <c r="Q253" s="2"/>
    </row>
    <row r="254" spans="1:17" ht="20.25">
      <c r="A254" s="1"/>
      <c r="B254" s="1"/>
      <c r="C254" s="1"/>
      <c r="D254" s="2"/>
      <c r="E254" s="2"/>
      <c r="F254" s="2"/>
      <c r="G254" s="2"/>
      <c r="H254" s="1"/>
      <c r="I254" s="1"/>
      <c r="J254" s="325" t="s">
        <v>24</v>
      </c>
      <c r="K254" s="325"/>
      <c r="L254" s="325"/>
      <c r="M254" s="325"/>
      <c r="N254" s="325"/>
      <c r="O254" s="325"/>
      <c r="P254" s="2"/>
      <c r="Q254" s="2"/>
    </row>
    <row r="255" spans="1:17" ht="20.25">
      <c r="A255" s="1"/>
      <c r="B255" s="1"/>
      <c r="C255" s="1"/>
      <c r="D255" s="2"/>
      <c r="E255" s="2"/>
      <c r="F255" s="2"/>
      <c r="G255" s="2"/>
      <c r="H255" s="1"/>
      <c r="I255" s="1"/>
      <c r="J255" s="325" t="s">
        <v>32</v>
      </c>
      <c r="K255" s="325"/>
      <c r="L255" s="325"/>
      <c r="M255" s="325"/>
      <c r="N255" s="325"/>
      <c r="O255" s="325"/>
      <c r="P255" s="2"/>
      <c r="Q255" s="2"/>
    </row>
    <row r="256" spans="1:17" ht="28.5" customHeight="1">
      <c r="A256" s="1"/>
      <c r="B256" s="1"/>
      <c r="C256" s="1"/>
      <c r="D256" s="2"/>
      <c r="E256" s="2"/>
      <c r="F256" s="2"/>
      <c r="G256" s="2"/>
      <c r="H256" s="1"/>
      <c r="I256" s="1"/>
      <c r="J256" s="326"/>
      <c r="K256" s="326"/>
      <c r="L256" s="312" t="s">
        <v>25</v>
      </c>
      <c r="M256" s="312"/>
      <c r="N256" s="1"/>
      <c r="O256" s="11"/>
      <c r="P256" s="11"/>
      <c r="Q256" s="11"/>
    </row>
    <row r="257" spans="1:17" ht="20.25">
      <c r="A257" s="1"/>
      <c r="B257" s="1"/>
      <c r="C257" s="1"/>
      <c r="D257" s="2"/>
      <c r="E257" s="2"/>
      <c r="F257" s="2"/>
      <c r="G257" s="2"/>
      <c r="H257" s="1"/>
      <c r="I257" s="1"/>
      <c r="J257" s="316" t="s">
        <v>741</v>
      </c>
      <c r="K257" s="316"/>
      <c r="L257" s="316"/>
      <c r="M257" s="316"/>
      <c r="N257" s="316"/>
      <c r="O257" s="316"/>
      <c r="P257" s="12"/>
      <c r="Q257" s="12"/>
    </row>
    <row r="258" spans="1:17" ht="20.25">
      <c r="A258" s="1"/>
      <c r="B258" s="1"/>
      <c r="C258" s="1"/>
      <c r="D258" s="2"/>
      <c r="E258" s="2"/>
      <c r="F258" s="2"/>
      <c r="G258" s="2"/>
      <c r="H258" s="1"/>
      <c r="I258" s="1"/>
      <c r="J258" s="15"/>
      <c r="K258" s="46"/>
      <c r="L258" s="13"/>
      <c r="M258" s="13"/>
      <c r="N258" s="14"/>
      <c r="O258" s="15"/>
      <c r="P258" s="15"/>
      <c r="Q258" s="15"/>
    </row>
    <row r="259" spans="1:17" ht="20.25">
      <c r="A259" s="1"/>
      <c r="B259" s="1"/>
      <c r="C259" s="1"/>
      <c r="D259" s="2"/>
      <c r="E259" s="2"/>
      <c r="F259" s="2"/>
      <c r="G259" s="2"/>
      <c r="H259" s="1"/>
      <c r="I259" s="1"/>
      <c r="J259" s="11"/>
      <c r="K259" s="47"/>
      <c r="L259" s="2"/>
      <c r="M259" s="2"/>
      <c r="N259" s="1"/>
      <c r="O259" s="11"/>
      <c r="P259" s="11"/>
      <c r="Q259" s="11"/>
    </row>
    <row r="260" spans="1:17" ht="20.25">
      <c r="A260" s="317" t="s">
        <v>34</v>
      </c>
      <c r="B260" s="317"/>
      <c r="C260" s="317"/>
      <c r="D260" s="317"/>
      <c r="E260" s="317"/>
      <c r="F260" s="317"/>
      <c r="G260" s="317"/>
      <c r="H260" s="317"/>
      <c r="I260" s="317"/>
      <c r="J260" s="317"/>
      <c r="K260" s="317"/>
      <c r="L260" s="317"/>
      <c r="M260" s="317"/>
      <c r="N260" s="317"/>
      <c r="O260" s="317"/>
      <c r="P260" s="14"/>
      <c r="Q260" s="14"/>
    </row>
    <row r="261" spans="1:17" ht="20.25">
      <c r="A261" s="317" t="s">
        <v>56</v>
      </c>
      <c r="B261" s="317"/>
      <c r="C261" s="317"/>
      <c r="D261" s="317"/>
      <c r="E261" s="317"/>
      <c r="F261" s="317"/>
      <c r="G261" s="317"/>
      <c r="H261" s="317"/>
      <c r="I261" s="317"/>
      <c r="J261" s="317"/>
      <c r="K261" s="317"/>
      <c r="L261" s="317"/>
      <c r="M261" s="317"/>
      <c r="N261" s="317"/>
      <c r="O261" s="317"/>
      <c r="P261" s="14"/>
      <c r="Q261" s="14"/>
    </row>
    <row r="262" spans="1:17" ht="20.25">
      <c r="A262" s="1"/>
      <c r="B262" s="1"/>
      <c r="C262" s="1"/>
      <c r="D262" s="2"/>
      <c r="E262" s="2"/>
      <c r="F262" s="2"/>
      <c r="G262" s="2"/>
      <c r="H262" s="1"/>
      <c r="I262" s="1"/>
      <c r="J262" s="1"/>
      <c r="K262" s="48"/>
      <c r="L262" s="2"/>
      <c r="M262" s="2"/>
      <c r="N262" s="1"/>
      <c r="O262" s="11"/>
      <c r="P262" s="11"/>
      <c r="Q262" s="11"/>
    </row>
    <row r="263" spans="1:17" ht="20.25">
      <c r="A263" s="315" t="s">
        <v>26</v>
      </c>
      <c r="B263" s="315"/>
      <c r="C263" s="315"/>
      <c r="D263" s="315"/>
      <c r="E263" s="318" t="s">
        <v>33</v>
      </c>
      <c r="F263" s="318"/>
      <c r="G263" s="318"/>
      <c r="H263" s="318"/>
      <c r="I263" s="319"/>
      <c r="J263" s="318"/>
      <c r="K263" s="318"/>
      <c r="L263" s="318"/>
      <c r="M263" s="318"/>
      <c r="N263" s="318"/>
      <c r="O263" s="318"/>
      <c r="P263" s="318"/>
      <c r="Q263" s="318"/>
    </row>
    <row r="264" spans="1:17" ht="20.25">
      <c r="A264" s="315" t="s">
        <v>27</v>
      </c>
      <c r="B264" s="315"/>
      <c r="C264" s="315"/>
      <c r="D264" s="315"/>
      <c r="E264" s="318" t="s">
        <v>20</v>
      </c>
      <c r="F264" s="318"/>
      <c r="G264" s="318"/>
      <c r="H264" s="318"/>
      <c r="I264" s="319"/>
      <c r="J264" s="318"/>
      <c r="K264" s="318"/>
      <c r="L264" s="318"/>
      <c r="M264" s="318"/>
      <c r="N264" s="318"/>
      <c r="O264" s="318"/>
      <c r="P264" s="318"/>
      <c r="Q264" s="318"/>
    </row>
    <row r="265" spans="1:17" ht="20.25">
      <c r="A265" s="315" t="s">
        <v>28</v>
      </c>
      <c r="B265" s="315"/>
      <c r="C265" s="315"/>
      <c r="D265" s="315"/>
      <c r="E265" s="318" t="s">
        <v>21</v>
      </c>
      <c r="F265" s="318"/>
      <c r="G265" s="318"/>
      <c r="H265" s="318"/>
      <c r="I265" s="319"/>
      <c r="J265" s="318"/>
      <c r="K265" s="318"/>
      <c r="L265" s="318"/>
      <c r="M265" s="318"/>
      <c r="N265" s="318"/>
      <c r="O265" s="318"/>
      <c r="P265" s="318"/>
      <c r="Q265" s="318"/>
    </row>
    <row r="266" spans="1:17" ht="20.25">
      <c r="A266" s="315" t="s">
        <v>29</v>
      </c>
      <c r="B266" s="315"/>
      <c r="C266" s="315"/>
      <c r="D266" s="315"/>
      <c r="E266" s="318" t="s">
        <v>35</v>
      </c>
      <c r="F266" s="318"/>
      <c r="G266" s="318"/>
      <c r="H266" s="318"/>
      <c r="I266" s="319"/>
      <c r="J266" s="318"/>
      <c r="K266" s="318"/>
      <c r="L266" s="318"/>
      <c r="M266" s="318"/>
      <c r="N266" s="318"/>
      <c r="O266" s="318"/>
      <c r="P266" s="318"/>
      <c r="Q266" s="318"/>
    </row>
    <row r="267" spans="1:17" ht="20.25">
      <c r="A267" s="315" t="s">
        <v>14</v>
      </c>
      <c r="B267" s="315"/>
      <c r="C267" s="315"/>
      <c r="D267" s="315"/>
      <c r="E267" s="318">
        <v>8602060523</v>
      </c>
      <c r="F267" s="318"/>
      <c r="G267" s="318"/>
      <c r="H267" s="318"/>
      <c r="I267" s="319"/>
      <c r="J267" s="318"/>
      <c r="K267" s="318"/>
      <c r="L267" s="318"/>
      <c r="M267" s="318"/>
      <c r="N267" s="318"/>
      <c r="O267" s="318"/>
      <c r="P267" s="318"/>
      <c r="Q267" s="318"/>
    </row>
    <row r="268" spans="1:17" ht="20.25">
      <c r="A268" s="315" t="s">
        <v>13</v>
      </c>
      <c r="B268" s="315"/>
      <c r="C268" s="315"/>
      <c r="D268" s="315"/>
      <c r="E268" s="318">
        <v>860201001</v>
      </c>
      <c r="F268" s="318"/>
      <c r="G268" s="318"/>
      <c r="H268" s="318"/>
      <c r="I268" s="319"/>
      <c r="J268" s="318"/>
      <c r="K268" s="318"/>
      <c r="L268" s="318"/>
      <c r="M268" s="318"/>
      <c r="N268" s="318"/>
      <c r="O268" s="318"/>
      <c r="P268" s="318"/>
      <c r="Q268" s="318"/>
    </row>
    <row r="269" spans="1:17" ht="20.25">
      <c r="A269" s="315" t="s">
        <v>12</v>
      </c>
      <c r="B269" s="315"/>
      <c r="C269" s="315"/>
      <c r="D269" s="315"/>
      <c r="E269" s="318">
        <v>71136000000</v>
      </c>
      <c r="F269" s="318"/>
      <c r="G269" s="318"/>
      <c r="H269" s="318"/>
      <c r="I269" s="319"/>
      <c r="J269" s="318"/>
      <c r="K269" s="318"/>
      <c r="L269" s="318"/>
      <c r="M269" s="318"/>
      <c r="N269" s="318"/>
      <c r="O269" s="318"/>
      <c r="P269" s="318"/>
      <c r="Q269" s="318"/>
    </row>
    <row r="270" spans="1:17" ht="20.25">
      <c r="A270" s="325"/>
      <c r="B270" s="325"/>
      <c r="C270" s="325"/>
      <c r="D270" s="325"/>
      <c r="E270" s="2"/>
      <c r="F270" s="2"/>
      <c r="G270" s="2"/>
      <c r="H270" s="1"/>
      <c r="I270" s="1"/>
      <c r="J270" s="1"/>
      <c r="K270" s="48"/>
      <c r="L270" s="2"/>
      <c r="M270" s="2"/>
      <c r="N270" s="1"/>
      <c r="O270" s="11"/>
      <c r="P270" s="11"/>
      <c r="Q270" s="11"/>
    </row>
    <row r="271" spans="1:17" ht="17.25">
      <c r="A271" s="335" t="s">
        <v>3</v>
      </c>
      <c r="B271" s="335" t="s">
        <v>1</v>
      </c>
      <c r="C271" s="335" t="s">
        <v>2</v>
      </c>
      <c r="D271" s="334" t="s">
        <v>11</v>
      </c>
      <c r="E271" s="334"/>
      <c r="F271" s="334"/>
      <c r="G271" s="334"/>
      <c r="H271" s="334"/>
      <c r="I271" s="334"/>
      <c r="J271" s="334"/>
      <c r="K271" s="334"/>
      <c r="L271" s="334"/>
      <c r="M271" s="334"/>
      <c r="N271" s="337" t="s">
        <v>18</v>
      </c>
      <c r="O271" s="333" t="s">
        <v>19</v>
      </c>
      <c r="P271" s="327" t="s">
        <v>54</v>
      </c>
      <c r="Q271" s="327" t="s">
        <v>52</v>
      </c>
    </row>
    <row r="272" spans="1:17" ht="75" customHeight="1">
      <c r="A272" s="335"/>
      <c r="B272" s="335"/>
      <c r="C272" s="335"/>
      <c r="D272" s="334" t="s">
        <v>16</v>
      </c>
      <c r="E272" s="334" t="s">
        <v>0</v>
      </c>
      <c r="F272" s="334" t="s">
        <v>5</v>
      </c>
      <c r="G272" s="334"/>
      <c r="H272" s="335" t="s">
        <v>7</v>
      </c>
      <c r="I272" s="334" t="s">
        <v>9</v>
      </c>
      <c r="J272" s="334"/>
      <c r="K272" s="336" t="s">
        <v>23</v>
      </c>
      <c r="L272" s="334" t="s">
        <v>4</v>
      </c>
      <c r="M272" s="334"/>
      <c r="N272" s="337"/>
      <c r="O272" s="333"/>
      <c r="P272" s="327"/>
      <c r="Q272" s="327"/>
    </row>
    <row r="273" spans="1:17" ht="155.25">
      <c r="A273" s="335"/>
      <c r="B273" s="335"/>
      <c r="C273" s="335"/>
      <c r="D273" s="334"/>
      <c r="E273" s="334"/>
      <c r="F273" s="247" t="s">
        <v>6</v>
      </c>
      <c r="G273" s="247" t="s">
        <v>17</v>
      </c>
      <c r="H273" s="335"/>
      <c r="I273" s="247" t="s">
        <v>8</v>
      </c>
      <c r="J273" s="247" t="s">
        <v>17</v>
      </c>
      <c r="K273" s="336"/>
      <c r="L273" s="247" t="s">
        <v>30</v>
      </c>
      <c r="M273" s="247" t="s">
        <v>31</v>
      </c>
      <c r="N273" s="337"/>
      <c r="O273" s="248" t="s">
        <v>10</v>
      </c>
      <c r="P273" s="327"/>
      <c r="Q273" s="327"/>
    </row>
    <row r="274" spans="1:17" ht="20.25">
      <c r="A274" s="4">
        <v>1</v>
      </c>
      <c r="B274" s="4">
        <v>2</v>
      </c>
      <c r="C274" s="4">
        <v>3</v>
      </c>
      <c r="D274" s="4">
        <v>4</v>
      </c>
      <c r="E274" s="4">
        <v>5</v>
      </c>
      <c r="F274" s="4">
        <v>6</v>
      </c>
      <c r="G274" s="4">
        <v>7</v>
      </c>
      <c r="H274" s="4">
        <v>8</v>
      </c>
      <c r="I274" s="4">
        <v>9</v>
      </c>
      <c r="J274" s="4">
        <v>10</v>
      </c>
      <c r="K274" s="112">
        <v>11</v>
      </c>
      <c r="L274" s="4">
        <v>12</v>
      </c>
      <c r="M274" s="4">
        <v>13</v>
      </c>
      <c r="N274" s="16">
        <v>14</v>
      </c>
      <c r="O274" s="16">
        <v>15</v>
      </c>
      <c r="P274" s="4">
        <v>16</v>
      </c>
      <c r="Q274" s="4">
        <v>17</v>
      </c>
    </row>
    <row r="275" spans="1:17" ht="20.25">
      <c r="A275" s="201"/>
      <c r="B275" s="202"/>
      <c r="C275" s="202"/>
      <c r="D275" s="203"/>
      <c r="E275" s="204"/>
      <c r="F275" s="202"/>
      <c r="G275" s="202"/>
      <c r="H275" s="202"/>
      <c r="I275" s="202"/>
      <c r="J275" s="202"/>
      <c r="K275" s="205"/>
      <c r="L275" s="202"/>
      <c r="M275" s="202"/>
      <c r="N275" s="17"/>
      <c r="O275" s="17"/>
      <c r="P275" s="202"/>
      <c r="Q275" s="206"/>
    </row>
    <row r="276" spans="1:17" ht="66" customHeight="1">
      <c r="A276" s="208">
        <v>329</v>
      </c>
      <c r="B276" s="231" t="s">
        <v>140</v>
      </c>
      <c r="C276" s="231" t="s">
        <v>824</v>
      </c>
      <c r="D276" s="6" t="s">
        <v>823</v>
      </c>
      <c r="E276" s="29" t="s">
        <v>210</v>
      </c>
      <c r="F276" s="217">
        <v>796</v>
      </c>
      <c r="G276" s="217" t="s">
        <v>73</v>
      </c>
      <c r="H276" s="89" t="s">
        <v>366</v>
      </c>
      <c r="I276" s="24">
        <v>71136000000</v>
      </c>
      <c r="J276" s="211" t="s">
        <v>248</v>
      </c>
      <c r="K276" s="251">
        <v>420000</v>
      </c>
      <c r="L276" s="5" t="s">
        <v>94</v>
      </c>
      <c r="M276" s="24" t="s">
        <v>733</v>
      </c>
      <c r="N276" s="24" t="s">
        <v>63</v>
      </c>
      <c r="O276" s="211" t="s">
        <v>64</v>
      </c>
      <c r="P276" s="211" t="s">
        <v>64</v>
      </c>
      <c r="Q276" s="211" t="s">
        <v>64</v>
      </c>
    </row>
    <row r="277" spans="1:17" ht="182.25">
      <c r="A277" s="208">
        <v>330</v>
      </c>
      <c r="B277" s="24" t="s">
        <v>482</v>
      </c>
      <c r="C277" s="24" t="s">
        <v>840</v>
      </c>
      <c r="D277" s="218" t="s">
        <v>825</v>
      </c>
      <c r="E277" s="29" t="s">
        <v>642</v>
      </c>
      <c r="F277" s="5">
        <v>366</v>
      </c>
      <c r="G277" s="5" t="s">
        <v>60</v>
      </c>
      <c r="H277" s="5">
        <v>1</v>
      </c>
      <c r="I277" s="5">
        <v>10215572000</v>
      </c>
      <c r="J277" s="5" t="s">
        <v>430</v>
      </c>
      <c r="K277" s="251">
        <v>234000</v>
      </c>
      <c r="L277" s="5" t="s">
        <v>94</v>
      </c>
      <c r="M277" s="24" t="s">
        <v>733</v>
      </c>
      <c r="N277" s="24" t="s">
        <v>63</v>
      </c>
      <c r="O277" s="211" t="s">
        <v>64</v>
      </c>
      <c r="P277" s="211" t="s">
        <v>64</v>
      </c>
      <c r="Q277" s="211" t="s">
        <v>64</v>
      </c>
    </row>
    <row r="278" spans="1:17" ht="101.25">
      <c r="A278" s="208">
        <v>331</v>
      </c>
      <c r="B278" s="5" t="s">
        <v>827</v>
      </c>
      <c r="C278" s="5" t="s">
        <v>829</v>
      </c>
      <c r="D278" s="6" t="s">
        <v>830</v>
      </c>
      <c r="E278" s="6" t="s">
        <v>826</v>
      </c>
      <c r="F278" s="5">
        <v>366</v>
      </c>
      <c r="G278" s="5" t="s">
        <v>60</v>
      </c>
      <c r="H278" s="5">
        <v>5</v>
      </c>
      <c r="I278" s="5">
        <v>71178000000</v>
      </c>
      <c r="J278" s="5" t="s">
        <v>734</v>
      </c>
      <c r="K278" s="251">
        <v>39546500</v>
      </c>
      <c r="L278" s="5" t="s">
        <v>94</v>
      </c>
      <c r="M278" s="24" t="s">
        <v>828</v>
      </c>
      <c r="N278" s="24" t="s">
        <v>63</v>
      </c>
      <c r="O278" s="211" t="s">
        <v>64</v>
      </c>
      <c r="P278" s="211" t="s">
        <v>64</v>
      </c>
      <c r="Q278" s="211" t="s">
        <v>64</v>
      </c>
    </row>
    <row r="279" spans="1:17" ht="121.5">
      <c r="A279" s="96">
        <v>90</v>
      </c>
      <c r="B279" s="231" t="s">
        <v>140</v>
      </c>
      <c r="C279" s="231" t="s">
        <v>824</v>
      </c>
      <c r="D279" s="6" t="s">
        <v>831</v>
      </c>
      <c r="E279" s="29" t="s">
        <v>210</v>
      </c>
      <c r="F279" s="217">
        <v>796</v>
      </c>
      <c r="G279" s="217" t="s">
        <v>73</v>
      </c>
      <c r="H279" s="89" t="s">
        <v>366</v>
      </c>
      <c r="I279" s="24">
        <v>71136000000</v>
      </c>
      <c r="J279" s="211" t="s">
        <v>248</v>
      </c>
      <c r="K279" s="251">
        <v>1200000</v>
      </c>
      <c r="L279" s="5" t="s">
        <v>94</v>
      </c>
      <c r="M279" s="24" t="s">
        <v>733</v>
      </c>
      <c r="N279" s="24" t="s">
        <v>63</v>
      </c>
      <c r="O279" s="211" t="s">
        <v>64</v>
      </c>
      <c r="P279" s="211" t="s">
        <v>64</v>
      </c>
      <c r="Q279" s="211" t="s">
        <v>64</v>
      </c>
    </row>
    <row r="280" spans="1:17" ht="60.75">
      <c r="A280" s="208">
        <v>332</v>
      </c>
      <c r="B280" s="141" t="s">
        <v>482</v>
      </c>
      <c r="C280" s="24" t="s">
        <v>834</v>
      </c>
      <c r="D280" s="196" t="s">
        <v>832</v>
      </c>
      <c r="E280" s="31" t="s">
        <v>833</v>
      </c>
      <c r="F280" s="5">
        <v>366</v>
      </c>
      <c r="G280" s="5" t="s">
        <v>60</v>
      </c>
      <c r="H280" s="5">
        <v>1</v>
      </c>
      <c r="I280" s="5">
        <v>71178000000</v>
      </c>
      <c r="J280" s="5" t="s">
        <v>734</v>
      </c>
      <c r="K280" s="251">
        <v>103200</v>
      </c>
      <c r="L280" s="5" t="s">
        <v>94</v>
      </c>
      <c r="M280" s="24" t="s">
        <v>733</v>
      </c>
      <c r="N280" s="24" t="s">
        <v>63</v>
      </c>
      <c r="O280" s="211" t="s">
        <v>64</v>
      </c>
      <c r="P280" s="211" t="s">
        <v>64</v>
      </c>
      <c r="Q280" s="211" t="s">
        <v>64</v>
      </c>
    </row>
    <row r="281" spans="1:17" ht="121.5">
      <c r="A281" s="174">
        <v>240</v>
      </c>
      <c r="B281" s="141" t="s">
        <v>482</v>
      </c>
      <c r="C281" s="24" t="s">
        <v>835</v>
      </c>
      <c r="D281" s="29" t="s">
        <v>643</v>
      </c>
      <c r="E281" s="29" t="s">
        <v>644</v>
      </c>
      <c r="F281" s="5">
        <v>366</v>
      </c>
      <c r="G281" s="5" t="s">
        <v>60</v>
      </c>
      <c r="H281" s="5">
        <v>1</v>
      </c>
      <c r="I281" s="5">
        <v>71178000000</v>
      </c>
      <c r="J281" s="5" t="s">
        <v>734</v>
      </c>
      <c r="K281" s="251">
        <v>122227.2</v>
      </c>
      <c r="L281" s="5" t="s">
        <v>94</v>
      </c>
      <c r="M281" s="24" t="s">
        <v>733</v>
      </c>
      <c r="N281" s="24" t="s">
        <v>63</v>
      </c>
      <c r="O281" s="211" t="s">
        <v>64</v>
      </c>
      <c r="P281" s="211" t="s">
        <v>64</v>
      </c>
      <c r="Q281" s="211" t="s">
        <v>64</v>
      </c>
    </row>
    <row r="282" spans="1:17" ht="81">
      <c r="A282" s="174">
        <v>234</v>
      </c>
      <c r="B282" s="139" t="s">
        <v>627</v>
      </c>
      <c r="C282" s="5" t="s">
        <v>838</v>
      </c>
      <c r="D282" s="6" t="s">
        <v>836</v>
      </c>
      <c r="E282" s="6" t="s">
        <v>837</v>
      </c>
      <c r="F282" s="5">
        <v>366</v>
      </c>
      <c r="G282" s="5" t="s">
        <v>60</v>
      </c>
      <c r="H282" s="5">
        <v>1</v>
      </c>
      <c r="I282" s="24">
        <v>71178000000</v>
      </c>
      <c r="J282" s="123" t="s">
        <v>606</v>
      </c>
      <c r="K282" s="140">
        <v>3456000</v>
      </c>
      <c r="L282" s="5" t="s">
        <v>94</v>
      </c>
      <c r="M282" s="22" t="s">
        <v>61</v>
      </c>
      <c r="N282" s="24" t="s">
        <v>116</v>
      </c>
      <c r="O282" s="27" t="s">
        <v>64</v>
      </c>
      <c r="P282" s="24" t="s">
        <v>64</v>
      </c>
      <c r="Q282" s="24" t="s">
        <v>64</v>
      </c>
    </row>
    <row r="283" spans="1:17" ht="21">
      <c r="A283" s="117"/>
      <c r="B283" s="117"/>
      <c r="C283" s="117"/>
      <c r="D283" s="117"/>
      <c r="E283" s="117"/>
      <c r="F283" s="117"/>
      <c r="G283" s="117"/>
      <c r="H283" s="117"/>
      <c r="I283" s="117"/>
      <c r="J283" s="117"/>
      <c r="K283" s="117"/>
      <c r="L283" s="117"/>
      <c r="M283" s="117"/>
      <c r="N283" s="117"/>
      <c r="O283" s="117"/>
      <c r="P283" s="117"/>
      <c r="Q283" s="117"/>
    </row>
    <row r="284" spans="1:17" ht="43.5" customHeight="1">
      <c r="A284" s="113"/>
      <c r="B284" s="331" t="s">
        <v>839</v>
      </c>
      <c r="C284" s="331"/>
      <c r="D284" s="331"/>
      <c r="E284" s="114"/>
      <c r="F284" s="331" t="s">
        <v>804</v>
      </c>
      <c r="G284" s="331"/>
      <c r="H284" s="331"/>
      <c r="I284" s="63"/>
      <c r="J284" s="63"/>
      <c r="K284" s="115"/>
      <c r="L284" s="11"/>
      <c r="M284" s="11"/>
      <c r="N284" s="116"/>
      <c r="O284" s="116"/>
      <c r="P284" s="117"/>
      <c r="Q284" s="117"/>
    </row>
    <row r="285" ht="15.75"/>
    <row r="286" ht="15.75"/>
    <row r="287" spans="2:4" ht="20.25">
      <c r="B287" s="331" t="s">
        <v>789</v>
      </c>
      <c r="C287" s="331"/>
      <c r="D287" s="331"/>
    </row>
    <row r="288" spans="2:4" ht="20.25">
      <c r="B288" s="332" t="s">
        <v>47</v>
      </c>
      <c r="C288" s="332"/>
      <c r="D288" s="332"/>
    </row>
    <row r="289" spans="2:4" ht="20.25">
      <c r="B289" s="227"/>
      <c r="C289" s="227"/>
      <c r="D289" s="228" t="s">
        <v>48</v>
      </c>
    </row>
    <row r="290" ht="15.75"/>
    <row r="291" spans="1:17" ht="20.25">
      <c r="A291" s="1" t="s">
        <v>22</v>
      </c>
      <c r="B291" s="1"/>
      <c r="C291" s="1"/>
      <c r="D291" s="2"/>
      <c r="E291" s="2"/>
      <c r="F291" s="2"/>
      <c r="G291" s="2"/>
      <c r="H291" s="1"/>
      <c r="I291" s="1"/>
      <c r="J291" s="325" t="s">
        <v>15</v>
      </c>
      <c r="K291" s="325"/>
      <c r="L291" s="325"/>
      <c r="M291" s="325"/>
      <c r="N291" s="325"/>
      <c r="O291" s="325"/>
      <c r="P291" s="2"/>
      <c r="Q291" s="2"/>
    </row>
    <row r="292" spans="1:17" ht="20.25">
      <c r="A292" s="1"/>
      <c r="B292" s="1"/>
      <c r="C292" s="1"/>
      <c r="D292" s="2"/>
      <c r="E292" s="2"/>
      <c r="F292" s="2"/>
      <c r="G292" s="2"/>
      <c r="H292" s="1"/>
      <c r="I292" s="1"/>
      <c r="J292" s="325" t="s">
        <v>24</v>
      </c>
      <c r="K292" s="325"/>
      <c r="L292" s="325"/>
      <c r="M292" s="325"/>
      <c r="N292" s="325"/>
      <c r="O292" s="325"/>
      <c r="P292" s="2"/>
      <c r="Q292" s="2"/>
    </row>
    <row r="293" spans="1:17" ht="20.25">
      <c r="A293" s="1"/>
      <c r="B293" s="1"/>
      <c r="C293" s="1"/>
      <c r="D293" s="2"/>
      <c r="E293" s="2"/>
      <c r="F293" s="2"/>
      <c r="G293" s="2"/>
      <c r="H293" s="1"/>
      <c r="I293" s="1"/>
      <c r="J293" s="325" t="s">
        <v>32</v>
      </c>
      <c r="K293" s="325"/>
      <c r="L293" s="325"/>
      <c r="M293" s="325"/>
      <c r="N293" s="325"/>
      <c r="O293" s="325"/>
      <c r="P293" s="2"/>
      <c r="Q293" s="2"/>
    </row>
    <row r="294" spans="1:17" ht="20.25">
      <c r="A294" s="1"/>
      <c r="B294" s="1"/>
      <c r="C294" s="1"/>
      <c r="D294" s="2"/>
      <c r="E294" s="2"/>
      <c r="F294" s="2"/>
      <c r="G294" s="2"/>
      <c r="H294" s="1"/>
      <c r="I294" s="1"/>
      <c r="J294" s="326"/>
      <c r="K294" s="326"/>
      <c r="L294" s="312" t="s">
        <v>25</v>
      </c>
      <c r="M294" s="312"/>
      <c r="N294" s="1"/>
      <c r="O294" s="11"/>
      <c r="P294" s="11"/>
      <c r="Q294" s="11"/>
    </row>
    <row r="295" spans="1:17" ht="20.25">
      <c r="A295" s="1"/>
      <c r="B295" s="1"/>
      <c r="C295" s="1"/>
      <c r="D295" s="2"/>
      <c r="E295" s="2"/>
      <c r="F295" s="2"/>
      <c r="G295" s="2"/>
      <c r="H295" s="1"/>
      <c r="I295" s="1"/>
      <c r="J295" s="316" t="s">
        <v>741</v>
      </c>
      <c r="K295" s="316"/>
      <c r="L295" s="316"/>
      <c r="M295" s="316"/>
      <c r="N295" s="316"/>
      <c r="O295" s="316"/>
      <c r="P295" s="12"/>
      <c r="Q295" s="12"/>
    </row>
    <row r="296" spans="1:17" ht="20.25">
      <c r="A296" s="1"/>
      <c r="B296" s="1"/>
      <c r="C296" s="1"/>
      <c r="D296" s="2"/>
      <c r="E296" s="2"/>
      <c r="F296" s="2"/>
      <c r="G296" s="2"/>
      <c r="H296" s="1"/>
      <c r="I296" s="1"/>
      <c r="J296" s="15"/>
      <c r="K296" s="46"/>
      <c r="L296" s="13"/>
      <c r="M296" s="13"/>
      <c r="N296" s="14"/>
      <c r="O296" s="15"/>
      <c r="P296" s="15"/>
      <c r="Q296" s="15"/>
    </row>
    <row r="297" spans="1:17" ht="20.25">
      <c r="A297" s="1"/>
      <c r="B297" s="1"/>
      <c r="C297" s="1"/>
      <c r="D297" s="2"/>
      <c r="E297" s="2"/>
      <c r="F297" s="2"/>
      <c r="G297" s="2"/>
      <c r="H297" s="1"/>
      <c r="I297" s="1"/>
      <c r="J297" s="11"/>
      <c r="K297" s="47"/>
      <c r="L297" s="2"/>
      <c r="M297" s="2"/>
      <c r="N297" s="1"/>
      <c r="O297" s="11"/>
      <c r="P297" s="11"/>
      <c r="Q297" s="11"/>
    </row>
    <row r="298" spans="1:17" ht="20.25">
      <c r="A298" s="317" t="s">
        <v>34</v>
      </c>
      <c r="B298" s="317"/>
      <c r="C298" s="317"/>
      <c r="D298" s="317"/>
      <c r="E298" s="317"/>
      <c r="F298" s="317"/>
      <c r="G298" s="317"/>
      <c r="H298" s="317"/>
      <c r="I298" s="317"/>
      <c r="J298" s="317"/>
      <c r="K298" s="317"/>
      <c r="L298" s="317"/>
      <c r="M298" s="317"/>
      <c r="N298" s="317"/>
      <c r="O298" s="317"/>
      <c r="P298" s="14"/>
      <c r="Q298" s="14"/>
    </row>
    <row r="299" spans="1:17" ht="20.25">
      <c r="A299" s="317" t="s">
        <v>56</v>
      </c>
      <c r="B299" s="317"/>
      <c r="C299" s="317"/>
      <c r="D299" s="317"/>
      <c r="E299" s="317"/>
      <c r="F299" s="317"/>
      <c r="G299" s="317"/>
      <c r="H299" s="317"/>
      <c r="I299" s="317"/>
      <c r="J299" s="317"/>
      <c r="K299" s="317"/>
      <c r="L299" s="317"/>
      <c r="M299" s="317"/>
      <c r="N299" s="317"/>
      <c r="O299" s="317"/>
      <c r="P299" s="14"/>
      <c r="Q299" s="14"/>
    </row>
    <row r="300" spans="1:17" ht="20.25">
      <c r="A300" s="1"/>
      <c r="B300" s="1"/>
      <c r="C300" s="1"/>
      <c r="D300" s="2"/>
      <c r="E300" s="2"/>
      <c r="F300" s="2"/>
      <c r="G300" s="2"/>
      <c r="H300" s="1"/>
      <c r="I300" s="1"/>
      <c r="J300" s="1"/>
      <c r="K300" s="48"/>
      <c r="L300" s="2"/>
      <c r="M300" s="2"/>
      <c r="N300" s="1"/>
      <c r="O300" s="11"/>
      <c r="P300" s="11"/>
      <c r="Q300" s="11"/>
    </row>
    <row r="301" spans="1:17" ht="20.25">
      <c r="A301" s="315" t="s">
        <v>26</v>
      </c>
      <c r="B301" s="315"/>
      <c r="C301" s="315"/>
      <c r="D301" s="315"/>
      <c r="E301" s="318" t="s">
        <v>33</v>
      </c>
      <c r="F301" s="318"/>
      <c r="G301" s="318"/>
      <c r="H301" s="318"/>
      <c r="I301" s="319"/>
      <c r="J301" s="318"/>
      <c r="K301" s="318"/>
      <c r="L301" s="318"/>
      <c r="M301" s="318"/>
      <c r="N301" s="318"/>
      <c r="O301" s="318"/>
      <c r="P301" s="318"/>
      <c r="Q301" s="318"/>
    </row>
    <row r="302" spans="1:17" ht="20.25">
      <c r="A302" s="315" t="s">
        <v>27</v>
      </c>
      <c r="B302" s="315"/>
      <c r="C302" s="315"/>
      <c r="D302" s="315"/>
      <c r="E302" s="318" t="s">
        <v>20</v>
      </c>
      <c r="F302" s="318"/>
      <c r="G302" s="318"/>
      <c r="H302" s="318"/>
      <c r="I302" s="319"/>
      <c r="J302" s="318"/>
      <c r="K302" s="318"/>
      <c r="L302" s="318"/>
      <c r="M302" s="318"/>
      <c r="N302" s="318"/>
      <c r="O302" s="318"/>
      <c r="P302" s="318"/>
      <c r="Q302" s="318"/>
    </row>
    <row r="303" spans="1:17" ht="20.25">
      <c r="A303" s="315" t="s">
        <v>28</v>
      </c>
      <c r="B303" s="315"/>
      <c r="C303" s="315"/>
      <c r="D303" s="315"/>
      <c r="E303" s="318" t="s">
        <v>21</v>
      </c>
      <c r="F303" s="318"/>
      <c r="G303" s="318"/>
      <c r="H303" s="318"/>
      <c r="I303" s="319"/>
      <c r="J303" s="318"/>
      <c r="K303" s="318"/>
      <c r="L303" s="318"/>
      <c r="M303" s="318"/>
      <c r="N303" s="318"/>
      <c r="O303" s="318"/>
      <c r="P303" s="318"/>
      <c r="Q303" s="318"/>
    </row>
    <row r="304" spans="1:17" ht="20.25">
      <c r="A304" s="315" t="s">
        <v>29</v>
      </c>
      <c r="B304" s="315"/>
      <c r="C304" s="315"/>
      <c r="D304" s="315"/>
      <c r="E304" s="318" t="s">
        <v>35</v>
      </c>
      <c r="F304" s="318"/>
      <c r="G304" s="318"/>
      <c r="H304" s="318"/>
      <c r="I304" s="319"/>
      <c r="J304" s="318"/>
      <c r="K304" s="318"/>
      <c r="L304" s="318"/>
      <c r="M304" s="318"/>
      <c r="N304" s="318"/>
      <c r="O304" s="318"/>
      <c r="P304" s="318"/>
      <c r="Q304" s="318"/>
    </row>
    <row r="305" spans="1:17" ht="20.25">
      <c r="A305" s="315" t="s">
        <v>14</v>
      </c>
      <c r="B305" s="315"/>
      <c r="C305" s="315"/>
      <c r="D305" s="315"/>
      <c r="E305" s="318">
        <v>8602060523</v>
      </c>
      <c r="F305" s="318"/>
      <c r="G305" s="318"/>
      <c r="H305" s="318"/>
      <c r="I305" s="319"/>
      <c r="J305" s="318"/>
      <c r="K305" s="318"/>
      <c r="L305" s="318"/>
      <c r="M305" s="318"/>
      <c r="N305" s="318"/>
      <c r="O305" s="318"/>
      <c r="P305" s="318"/>
      <c r="Q305" s="318"/>
    </row>
    <row r="306" spans="1:17" ht="20.25">
      <c r="A306" s="315" t="s">
        <v>13</v>
      </c>
      <c r="B306" s="315"/>
      <c r="C306" s="315"/>
      <c r="D306" s="315"/>
      <c r="E306" s="318">
        <v>860201001</v>
      </c>
      <c r="F306" s="318"/>
      <c r="G306" s="318"/>
      <c r="H306" s="318"/>
      <c r="I306" s="319"/>
      <c r="J306" s="318"/>
      <c r="K306" s="318"/>
      <c r="L306" s="318"/>
      <c r="M306" s="318"/>
      <c r="N306" s="318"/>
      <c r="O306" s="318"/>
      <c r="P306" s="318"/>
      <c r="Q306" s="318"/>
    </row>
    <row r="307" spans="1:17" ht="20.25">
      <c r="A307" s="315" t="s">
        <v>12</v>
      </c>
      <c r="B307" s="315"/>
      <c r="C307" s="315"/>
      <c r="D307" s="315"/>
      <c r="E307" s="318">
        <v>71136000000</v>
      </c>
      <c r="F307" s="318"/>
      <c r="G307" s="318"/>
      <c r="H307" s="318"/>
      <c r="I307" s="319"/>
      <c r="J307" s="318"/>
      <c r="K307" s="318"/>
      <c r="L307" s="318"/>
      <c r="M307" s="318"/>
      <c r="N307" s="318"/>
      <c r="O307" s="318"/>
      <c r="P307" s="318"/>
      <c r="Q307" s="318"/>
    </row>
    <row r="308" spans="1:17" ht="20.25">
      <c r="A308" s="325"/>
      <c r="B308" s="325"/>
      <c r="C308" s="325"/>
      <c r="D308" s="325"/>
      <c r="E308" s="2"/>
      <c r="F308" s="2"/>
      <c r="G308" s="2"/>
      <c r="H308" s="1"/>
      <c r="I308" s="1"/>
      <c r="J308" s="1"/>
      <c r="K308" s="48"/>
      <c r="L308" s="2"/>
      <c r="M308" s="2"/>
      <c r="N308" s="1"/>
      <c r="O308" s="11"/>
      <c r="P308" s="11"/>
      <c r="Q308" s="11"/>
    </row>
    <row r="309" spans="1:17" ht="84" customHeight="1">
      <c r="A309" s="335" t="s">
        <v>3</v>
      </c>
      <c r="B309" s="335" t="s">
        <v>1</v>
      </c>
      <c r="C309" s="335" t="s">
        <v>2</v>
      </c>
      <c r="D309" s="334" t="s">
        <v>11</v>
      </c>
      <c r="E309" s="334"/>
      <c r="F309" s="334"/>
      <c r="G309" s="334"/>
      <c r="H309" s="334"/>
      <c r="I309" s="334"/>
      <c r="J309" s="334"/>
      <c r="K309" s="334"/>
      <c r="L309" s="334"/>
      <c r="M309" s="334"/>
      <c r="N309" s="337" t="s">
        <v>18</v>
      </c>
      <c r="O309" s="333" t="s">
        <v>19</v>
      </c>
      <c r="P309" s="327" t="s">
        <v>54</v>
      </c>
      <c r="Q309" s="327" t="s">
        <v>52</v>
      </c>
    </row>
    <row r="310" spans="1:17" ht="17.25">
      <c r="A310" s="335"/>
      <c r="B310" s="335"/>
      <c r="C310" s="335"/>
      <c r="D310" s="334" t="s">
        <v>16</v>
      </c>
      <c r="E310" s="334" t="s">
        <v>0</v>
      </c>
      <c r="F310" s="334" t="s">
        <v>5</v>
      </c>
      <c r="G310" s="334"/>
      <c r="H310" s="335" t="s">
        <v>7</v>
      </c>
      <c r="I310" s="334" t="s">
        <v>9</v>
      </c>
      <c r="J310" s="334"/>
      <c r="K310" s="336" t="s">
        <v>23</v>
      </c>
      <c r="L310" s="334" t="s">
        <v>4</v>
      </c>
      <c r="M310" s="334"/>
      <c r="N310" s="337"/>
      <c r="O310" s="333"/>
      <c r="P310" s="327"/>
      <c r="Q310" s="327"/>
    </row>
    <row r="311" spans="1:17" ht="155.25">
      <c r="A311" s="335"/>
      <c r="B311" s="335"/>
      <c r="C311" s="335"/>
      <c r="D311" s="334"/>
      <c r="E311" s="334"/>
      <c r="F311" s="252" t="s">
        <v>6</v>
      </c>
      <c r="G311" s="252" t="s">
        <v>17</v>
      </c>
      <c r="H311" s="335"/>
      <c r="I311" s="252" t="s">
        <v>8</v>
      </c>
      <c r="J311" s="252" t="s">
        <v>17</v>
      </c>
      <c r="K311" s="336"/>
      <c r="L311" s="252" t="s">
        <v>30</v>
      </c>
      <c r="M311" s="252" t="s">
        <v>31</v>
      </c>
      <c r="N311" s="337"/>
      <c r="O311" s="253" t="s">
        <v>10</v>
      </c>
      <c r="P311" s="327"/>
      <c r="Q311" s="327"/>
    </row>
    <row r="312" spans="1:17" ht="20.25">
      <c r="A312" s="4">
        <v>1</v>
      </c>
      <c r="B312" s="4">
        <v>2</v>
      </c>
      <c r="C312" s="4">
        <v>3</v>
      </c>
      <c r="D312" s="4">
        <v>4</v>
      </c>
      <c r="E312" s="4">
        <v>5</v>
      </c>
      <c r="F312" s="4">
        <v>6</v>
      </c>
      <c r="G312" s="4">
        <v>7</v>
      </c>
      <c r="H312" s="4">
        <v>8</v>
      </c>
      <c r="I312" s="4">
        <v>9</v>
      </c>
      <c r="J312" s="4">
        <v>10</v>
      </c>
      <c r="K312" s="112">
        <v>11</v>
      </c>
      <c r="L312" s="4">
        <v>12</v>
      </c>
      <c r="M312" s="4">
        <v>13</v>
      </c>
      <c r="N312" s="16">
        <v>14</v>
      </c>
      <c r="O312" s="16">
        <v>15</v>
      </c>
      <c r="P312" s="4">
        <v>16</v>
      </c>
      <c r="Q312" s="4">
        <v>17</v>
      </c>
    </row>
    <row r="313" spans="1:17" ht="20.25">
      <c r="A313" s="201"/>
      <c r="B313" s="202"/>
      <c r="C313" s="202"/>
      <c r="D313" s="203"/>
      <c r="E313" s="204"/>
      <c r="F313" s="202"/>
      <c r="G313" s="202"/>
      <c r="H313" s="202"/>
      <c r="I313" s="202"/>
      <c r="J313" s="202"/>
      <c r="K313" s="205"/>
      <c r="L313" s="202"/>
      <c r="M313" s="202"/>
      <c r="N313" s="17"/>
      <c r="O313" s="17"/>
      <c r="P313" s="202"/>
      <c r="Q313" s="206"/>
    </row>
    <row r="314" spans="1:17" ht="116.25" customHeight="1">
      <c r="A314" s="208">
        <v>333</v>
      </c>
      <c r="B314" s="231" t="s">
        <v>759</v>
      </c>
      <c r="C314" s="231" t="s">
        <v>851</v>
      </c>
      <c r="D314" s="207" t="s">
        <v>845</v>
      </c>
      <c r="E314" s="6" t="s">
        <v>844</v>
      </c>
      <c r="F314" s="5">
        <v>366</v>
      </c>
      <c r="G314" s="5" t="s">
        <v>60</v>
      </c>
      <c r="H314" s="5">
        <v>1</v>
      </c>
      <c r="I314" s="5">
        <v>10215572000</v>
      </c>
      <c r="J314" s="5" t="s">
        <v>430</v>
      </c>
      <c r="K314" s="200">
        <v>4000000</v>
      </c>
      <c r="L314" s="5" t="s">
        <v>94</v>
      </c>
      <c r="M314" s="24" t="s">
        <v>733</v>
      </c>
      <c r="N314" s="24" t="s">
        <v>63</v>
      </c>
      <c r="O314" s="211" t="s">
        <v>64</v>
      </c>
      <c r="P314" s="211" t="s">
        <v>64</v>
      </c>
      <c r="Q314" s="211" t="s">
        <v>64</v>
      </c>
    </row>
    <row r="315" spans="1:17" ht="147" customHeight="1">
      <c r="A315" s="208">
        <v>334</v>
      </c>
      <c r="B315" s="24" t="s">
        <v>86</v>
      </c>
      <c r="C315" s="24" t="s">
        <v>842</v>
      </c>
      <c r="D315" s="196" t="s">
        <v>841</v>
      </c>
      <c r="E315" s="29" t="s">
        <v>843</v>
      </c>
      <c r="F315" s="24">
        <v>879</v>
      </c>
      <c r="G315" s="24" t="s">
        <v>182</v>
      </c>
      <c r="H315" s="8">
        <v>1</v>
      </c>
      <c r="I315" s="24">
        <v>71178000000</v>
      </c>
      <c r="J315" s="123" t="s">
        <v>606</v>
      </c>
      <c r="K315" s="200">
        <v>295000</v>
      </c>
      <c r="L315" s="5" t="s">
        <v>94</v>
      </c>
      <c r="M315" s="22" t="s">
        <v>108</v>
      </c>
      <c r="N315" s="24" t="s">
        <v>116</v>
      </c>
      <c r="O315" s="27" t="s">
        <v>64</v>
      </c>
      <c r="P315" s="24" t="s">
        <v>64</v>
      </c>
      <c r="Q315" s="24" t="s">
        <v>64</v>
      </c>
    </row>
    <row r="316" spans="1:17" ht="121.5">
      <c r="A316" s="208">
        <v>335</v>
      </c>
      <c r="B316" s="24" t="s">
        <v>86</v>
      </c>
      <c r="C316" s="24" t="s">
        <v>852</v>
      </c>
      <c r="D316" s="6" t="s">
        <v>846</v>
      </c>
      <c r="E316" s="6" t="s">
        <v>847</v>
      </c>
      <c r="F316" s="5">
        <v>879</v>
      </c>
      <c r="G316" s="5" t="s">
        <v>89</v>
      </c>
      <c r="H316" s="8">
        <v>1</v>
      </c>
      <c r="I316" s="5">
        <v>10215572000</v>
      </c>
      <c r="J316" s="5" t="s">
        <v>430</v>
      </c>
      <c r="K316" s="250">
        <v>673138.06</v>
      </c>
      <c r="L316" s="5" t="s">
        <v>94</v>
      </c>
      <c r="M316" s="24" t="s">
        <v>733</v>
      </c>
      <c r="N316" s="5" t="s">
        <v>116</v>
      </c>
      <c r="O316" s="5" t="s">
        <v>64</v>
      </c>
      <c r="P316" s="5" t="s">
        <v>64</v>
      </c>
      <c r="Q316" s="5" t="s">
        <v>64</v>
      </c>
    </row>
    <row r="317" spans="1:17" ht="60.75">
      <c r="A317" s="96">
        <v>109</v>
      </c>
      <c r="B317" s="231" t="s">
        <v>159</v>
      </c>
      <c r="C317" s="231" t="s">
        <v>853</v>
      </c>
      <c r="D317" s="196" t="s">
        <v>848</v>
      </c>
      <c r="E317" s="29" t="s">
        <v>213</v>
      </c>
      <c r="F317" s="217">
        <v>796</v>
      </c>
      <c r="G317" s="217" t="s">
        <v>73</v>
      </c>
      <c r="H317" s="89" t="s">
        <v>366</v>
      </c>
      <c r="I317" s="24">
        <v>71136000000</v>
      </c>
      <c r="J317" s="211" t="s">
        <v>248</v>
      </c>
      <c r="K317" s="251">
        <v>1700000</v>
      </c>
      <c r="L317" s="5" t="s">
        <v>94</v>
      </c>
      <c r="M317" s="24" t="s">
        <v>61</v>
      </c>
      <c r="N317" s="24" t="s">
        <v>63</v>
      </c>
      <c r="O317" s="211" t="s">
        <v>64</v>
      </c>
      <c r="P317" s="211" t="s">
        <v>64</v>
      </c>
      <c r="Q317" s="211" t="s">
        <v>64</v>
      </c>
    </row>
    <row r="318" spans="1:17" ht="101.25">
      <c r="A318" s="208">
        <v>336</v>
      </c>
      <c r="B318" s="141" t="s">
        <v>105</v>
      </c>
      <c r="C318" s="24" t="s">
        <v>850</v>
      </c>
      <c r="D318" s="196" t="s">
        <v>849</v>
      </c>
      <c r="E318" s="229" t="s">
        <v>356</v>
      </c>
      <c r="F318" s="217">
        <v>796</v>
      </c>
      <c r="G318" s="217" t="s">
        <v>73</v>
      </c>
      <c r="H318" s="5">
        <v>6</v>
      </c>
      <c r="I318" s="24">
        <v>71136000000</v>
      </c>
      <c r="J318" s="211" t="s">
        <v>248</v>
      </c>
      <c r="K318" s="251">
        <v>1484500</v>
      </c>
      <c r="L318" s="5" t="s">
        <v>94</v>
      </c>
      <c r="M318" s="24" t="s">
        <v>61</v>
      </c>
      <c r="N318" s="24" t="s">
        <v>63</v>
      </c>
      <c r="O318" s="211" t="s">
        <v>64</v>
      </c>
      <c r="P318" s="211" t="s">
        <v>64</v>
      </c>
      <c r="Q318" s="211" t="s">
        <v>64</v>
      </c>
    </row>
    <row r="319" spans="1:17" ht="21">
      <c r="A319" s="117"/>
      <c r="B319" s="117"/>
      <c r="C319" s="117"/>
      <c r="D319" s="117"/>
      <c r="E319" s="117"/>
      <c r="F319" s="117"/>
      <c r="G319" s="117"/>
      <c r="H319" s="117"/>
      <c r="I319" s="117"/>
      <c r="J319" s="117"/>
      <c r="K319" s="117"/>
      <c r="L319" s="117"/>
      <c r="M319" s="117"/>
      <c r="N319" s="117"/>
      <c r="O319" s="117"/>
      <c r="P319" s="117"/>
      <c r="Q319" s="117"/>
    </row>
    <row r="320" spans="1:17" ht="26.25" customHeight="1">
      <c r="A320" s="113"/>
      <c r="B320" s="331" t="s">
        <v>388</v>
      </c>
      <c r="C320" s="331"/>
      <c r="D320" s="331"/>
      <c r="E320" s="114"/>
      <c r="F320" s="331" t="s">
        <v>389</v>
      </c>
      <c r="G320" s="331"/>
      <c r="H320" s="331"/>
      <c r="I320" s="63"/>
      <c r="J320" s="63"/>
      <c r="K320" s="115"/>
      <c r="L320" s="11"/>
      <c r="M320" s="11"/>
      <c r="N320" s="116"/>
      <c r="O320" s="116"/>
      <c r="P320" s="117"/>
      <c r="Q320" s="117"/>
    </row>
    <row r="321" ht="15.75"/>
    <row r="322" spans="2:4" ht="20.25">
      <c r="B322" s="331" t="s">
        <v>789</v>
      </c>
      <c r="C322" s="331"/>
      <c r="D322" s="331"/>
    </row>
    <row r="323" spans="2:4" ht="20.25">
      <c r="B323" s="332" t="s">
        <v>47</v>
      </c>
      <c r="C323" s="332"/>
      <c r="D323" s="332"/>
    </row>
    <row r="324" spans="2:4" ht="20.25">
      <c r="B324" s="227"/>
      <c r="C324" s="227"/>
      <c r="D324" s="228" t="s">
        <v>48</v>
      </c>
    </row>
    <row r="325" ht="15.75"/>
    <row r="326" spans="1:17" ht="20.25">
      <c r="A326" s="1" t="s">
        <v>22</v>
      </c>
      <c r="B326" s="1"/>
      <c r="C326" s="1"/>
      <c r="D326" s="2"/>
      <c r="E326" s="2"/>
      <c r="F326" s="2"/>
      <c r="G326" s="2"/>
      <c r="H326" s="1"/>
      <c r="I326" s="1"/>
      <c r="J326" s="325" t="s">
        <v>15</v>
      </c>
      <c r="K326" s="325"/>
      <c r="L326" s="325"/>
      <c r="M326" s="325"/>
      <c r="N326" s="325"/>
      <c r="O326" s="325"/>
      <c r="P326" s="2"/>
      <c r="Q326" s="2"/>
    </row>
    <row r="327" spans="1:17" ht="20.25">
      <c r="A327" s="1"/>
      <c r="B327" s="1"/>
      <c r="C327" s="1"/>
      <c r="D327" s="2"/>
      <c r="E327" s="2"/>
      <c r="F327" s="2"/>
      <c r="G327" s="2"/>
      <c r="H327" s="1"/>
      <c r="I327" s="1"/>
      <c r="J327" s="325" t="s">
        <v>24</v>
      </c>
      <c r="K327" s="325"/>
      <c r="L327" s="325"/>
      <c r="M327" s="325"/>
      <c r="N327" s="325"/>
      <c r="O327" s="325"/>
      <c r="P327" s="2"/>
      <c r="Q327" s="2"/>
    </row>
    <row r="328" spans="1:17" ht="20.25">
      <c r="A328" s="1"/>
      <c r="B328" s="1"/>
      <c r="C328" s="1"/>
      <c r="D328" s="2"/>
      <c r="E328" s="2"/>
      <c r="F328" s="2"/>
      <c r="G328" s="2"/>
      <c r="H328" s="1"/>
      <c r="I328" s="1"/>
      <c r="J328" s="325" t="s">
        <v>32</v>
      </c>
      <c r="K328" s="325"/>
      <c r="L328" s="325"/>
      <c r="M328" s="325"/>
      <c r="N328" s="325"/>
      <c r="O328" s="325"/>
      <c r="P328" s="2"/>
      <c r="Q328" s="2"/>
    </row>
    <row r="329" spans="1:17" ht="20.25">
      <c r="A329" s="1"/>
      <c r="B329" s="1"/>
      <c r="C329" s="1"/>
      <c r="D329" s="2"/>
      <c r="E329" s="2"/>
      <c r="F329" s="2"/>
      <c r="G329" s="2"/>
      <c r="H329" s="1"/>
      <c r="I329" s="1"/>
      <c r="J329" s="326"/>
      <c r="K329" s="326"/>
      <c r="L329" s="312" t="s">
        <v>25</v>
      </c>
      <c r="M329" s="312"/>
      <c r="N329" s="1"/>
      <c r="O329" s="11"/>
      <c r="P329" s="11"/>
      <c r="Q329" s="11"/>
    </row>
    <row r="330" spans="1:17" ht="20.25">
      <c r="A330" s="1"/>
      <c r="B330" s="1"/>
      <c r="C330" s="1"/>
      <c r="D330" s="2"/>
      <c r="E330" s="2"/>
      <c r="F330" s="2"/>
      <c r="G330" s="2"/>
      <c r="H330" s="1"/>
      <c r="I330" s="1"/>
      <c r="J330" s="316" t="s">
        <v>741</v>
      </c>
      <c r="K330" s="316"/>
      <c r="L330" s="316"/>
      <c r="M330" s="316"/>
      <c r="N330" s="316"/>
      <c r="O330" s="316"/>
      <c r="P330" s="12"/>
      <c r="Q330" s="12"/>
    </row>
    <row r="331" spans="1:17" ht="20.25">
      <c r="A331" s="1"/>
      <c r="B331" s="1"/>
      <c r="C331" s="1"/>
      <c r="D331" s="2"/>
      <c r="E331" s="2"/>
      <c r="F331" s="2"/>
      <c r="G331" s="2"/>
      <c r="H331" s="1"/>
      <c r="I331" s="1"/>
      <c r="J331" s="15"/>
      <c r="K331" s="46"/>
      <c r="L331" s="13"/>
      <c r="M331" s="13"/>
      <c r="N331" s="14"/>
      <c r="O331" s="15"/>
      <c r="P331" s="15"/>
      <c r="Q331" s="15"/>
    </row>
    <row r="332" spans="1:17" ht="20.25">
      <c r="A332" s="1"/>
      <c r="B332" s="1"/>
      <c r="C332" s="1"/>
      <c r="D332" s="2"/>
      <c r="E332" s="2"/>
      <c r="F332" s="2"/>
      <c r="G332" s="2"/>
      <c r="H332" s="1"/>
      <c r="I332" s="1"/>
      <c r="J332" s="11"/>
      <c r="K332" s="47"/>
      <c r="L332" s="2"/>
      <c r="M332" s="2"/>
      <c r="N332" s="1"/>
      <c r="O332" s="11"/>
      <c r="P332" s="11"/>
      <c r="Q332" s="11"/>
    </row>
    <row r="333" spans="1:17" ht="20.25">
      <c r="A333" s="317" t="s">
        <v>34</v>
      </c>
      <c r="B333" s="317"/>
      <c r="C333" s="317"/>
      <c r="D333" s="317"/>
      <c r="E333" s="317"/>
      <c r="F333" s="317"/>
      <c r="G333" s="317"/>
      <c r="H333" s="317"/>
      <c r="I333" s="317"/>
      <c r="J333" s="317"/>
      <c r="K333" s="317"/>
      <c r="L333" s="317"/>
      <c r="M333" s="317"/>
      <c r="N333" s="317"/>
      <c r="O333" s="317"/>
      <c r="P333" s="14"/>
      <c r="Q333" s="14"/>
    </row>
    <row r="334" spans="1:17" ht="20.25">
      <c r="A334" s="317" t="s">
        <v>56</v>
      </c>
      <c r="B334" s="317"/>
      <c r="C334" s="317"/>
      <c r="D334" s="317"/>
      <c r="E334" s="317"/>
      <c r="F334" s="317"/>
      <c r="G334" s="317"/>
      <c r="H334" s="317"/>
      <c r="I334" s="317"/>
      <c r="J334" s="317"/>
      <c r="K334" s="317"/>
      <c r="L334" s="317"/>
      <c r="M334" s="317"/>
      <c r="N334" s="317"/>
      <c r="O334" s="317"/>
      <c r="P334" s="14"/>
      <c r="Q334" s="14"/>
    </row>
    <row r="335" spans="1:17" ht="20.25">
      <c r="A335" s="1"/>
      <c r="B335" s="1"/>
      <c r="C335" s="1"/>
      <c r="D335" s="2"/>
      <c r="E335" s="2"/>
      <c r="F335" s="2"/>
      <c r="G335" s="2"/>
      <c r="H335" s="1"/>
      <c r="I335" s="1"/>
      <c r="J335" s="1"/>
      <c r="K335" s="48"/>
      <c r="L335" s="2"/>
      <c r="M335" s="2"/>
      <c r="N335" s="1"/>
      <c r="O335" s="11"/>
      <c r="P335" s="11"/>
      <c r="Q335" s="11"/>
    </row>
    <row r="336" spans="1:17" ht="20.25">
      <c r="A336" s="315" t="s">
        <v>26</v>
      </c>
      <c r="B336" s="315"/>
      <c r="C336" s="315"/>
      <c r="D336" s="315"/>
      <c r="E336" s="318" t="s">
        <v>33</v>
      </c>
      <c r="F336" s="318"/>
      <c r="G336" s="318"/>
      <c r="H336" s="318"/>
      <c r="I336" s="319"/>
      <c r="J336" s="318"/>
      <c r="K336" s="318"/>
      <c r="L336" s="318"/>
      <c r="M336" s="318"/>
      <c r="N336" s="318"/>
      <c r="O336" s="318"/>
      <c r="P336" s="318"/>
      <c r="Q336" s="318"/>
    </row>
    <row r="337" spans="1:17" ht="20.25">
      <c r="A337" s="315" t="s">
        <v>27</v>
      </c>
      <c r="B337" s="315"/>
      <c r="C337" s="315"/>
      <c r="D337" s="315"/>
      <c r="E337" s="318" t="s">
        <v>20</v>
      </c>
      <c r="F337" s="318"/>
      <c r="G337" s="318"/>
      <c r="H337" s="318"/>
      <c r="I337" s="319"/>
      <c r="J337" s="318"/>
      <c r="K337" s="318"/>
      <c r="L337" s="318"/>
      <c r="M337" s="318"/>
      <c r="N337" s="318"/>
      <c r="O337" s="318"/>
      <c r="P337" s="318"/>
      <c r="Q337" s="318"/>
    </row>
    <row r="338" spans="1:17" ht="20.25">
      <c r="A338" s="315" t="s">
        <v>28</v>
      </c>
      <c r="B338" s="315"/>
      <c r="C338" s="315"/>
      <c r="D338" s="315"/>
      <c r="E338" s="318" t="s">
        <v>21</v>
      </c>
      <c r="F338" s="318"/>
      <c r="G338" s="318"/>
      <c r="H338" s="318"/>
      <c r="I338" s="319"/>
      <c r="J338" s="318"/>
      <c r="K338" s="318"/>
      <c r="L338" s="318"/>
      <c r="M338" s="318"/>
      <c r="N338" s="318"/>
      <c r="O338" s="318"/>
      <c r="P338" s="318"/>
      <c r="Q338" s="318"/>
    </row>
    <row r="339" spans="1:17" ht="20.25">
      <c r="A339" s="315" t="s">
        <v>29</v>
      </c>
      <c r="B339" s="315"/>
      <c r="C339" s="315"/>
      <c r="D339" s="315"/>
      <c r="E339" s="318" t="s">
        <v>35</v>
      </c>
      <c r="F339" s="318"/>
      <c r="G339" s="318"/>
      <c r="H339" s="318"/>
      <c r="I339" s="319"/>
      <c r="J339" s="318"/>
      <c r="K339" s="318"/>
      <c r="L339" s="318"/>
      <c r="M339" s="318"/>
      <c r="N339" s="318"/>
      <c r="O339" s="318"/>
      <c r="P339" s="318"/>
      <c r="Q339" s="318"/>
    </row>
    <row r="340" spans="1:17" ht="20.25">
      <c r="A340" s="315" t="s">
        <v>14</v>
      </c>
      <c r="B340" s="315"/>
      <c r="C340" s="315"/>
      <c r="D340" s="315"/>
      <c r="E340" s="318">
        <v>8602060523</v>
      </c>
      <c r="F340" s="318"/>
      <c r="G340" s="318"/>
      <c r="H340" s="318"/>
      <c r="I340" s="319"/>
      <c r="J340" s="318"/>
      <c r="K340" s="318"/>
      <c r="L340" s="318"/>
      <c r="M340" s="318"/>
      <c r="N340" s="318"/>
      <c r="O340" s="318"/>
      <c r="P340" s="318"/>
      <c r="Q340" s="318"/>
    </row>
    <row r="341" spans="1:17" ht="20.25">
      <c r="A341" s="315" t="s">
        <v>13</v>
      </c>
      <c r="B341" s="315"/>
      <c r="C341" s="315"/>
      <c r="D341" s="315"/>
      <c r="E341" s="318">
        <v>860201001</v>
      </c>
      <c r="F341" s="318"/>
      <c r="G341" s="318"/>
      <c r="H341" s="318"/>
      <c r="I341" s="319"/>
      <c r="J341" s="318"/>
      <c r="K341" s="318"/>
      <c r="L341" s="318"/>
      <c r="M341" s="318"/>
      <c r="N341" s="318"/>
      <c r="O341" s="318"/>
      <c r="P341" s="318"/>
      <c r="Q341" s="318"/>
    </row>
    <row r="342" spans="1:17" ht="20.25">
      <c r="A342" s="315" t="s">
        <v>12</v>
      </c>
      <c r="B342" s="315"/>
      <c r="C342" s="315"/>
      <c r="D342" s="315"/>
      <c r="E342" s="318">
        <v>71136000000</v>
      </c>
      <c r="F342" s="318"/>
      <c r="G342" s="318"/>
      <c r="H342" s="318"/>
      <c r="I342" s="319"/>
      <c r="J342" s="318"/>
      <c r="K342" s="318"/>
      <c r="L342" s="318"/>
      <c r="M342" s="318"/>
      <c r="N342" s="318"/>
      <c r="O342" s="318"/>
      <c r="P342" s="318"/>
      <c r="Q342" s="318"/>
    </row>
    <row r="343" spans="1:17" ht="20.25">
      <c r="A343" s="325"/>
      <c r="B343" s="325"/>
      <c r="C343" s="325"/>
      <c r="D343" s="325"/>
      <c r="E343" s="2"/>
      <c r="F343" s="2"/>
      <c r="G343" s="2"/>
      <c r="H343" s="1"/>
      <c r="I343" s="1"/>
      <c r="J343" s="1"/>
      <c r="K343" s="48"/>
      <c r="L343" s="2"/>
      <c r="M343" s="2"/>
      <c r="N343" s="1"/>
      <c r="O343" s="11"/>
      <c r="P343" s="11"/>
      <c r="Q343" s="11"/>
    </row>
    <row r="344" spans="1:17" ht="17.25">
      <c r="A344" s="335" t="s">
        <v>3</v>
      </c>
      <c r="B344" s="335" t="s">
        <v>1</v>
      </c>
      <c r="C344" s="335" t="s">
        <v>2</v>
      </c>
      <c r="D344" s="334" t="s">
        <v>11</v>
      </c>
      <c r="E344" s="334"/>
      <c r="F344" s="334"/>
      <c r="G344" s="334"/>
      <c r="H344" s="334"/>
      <c r="I344" s="334"/>
      <c r="J344" s="334"/>
      <c r="K344" s="334"/>
      <c r="L344" s="334"/>
      <c r="M344" s="334"/>
      <c r="N344" s="337" t="s">
        <v>18</v>
      </c>
      <c r="O344" s="333" t="s">
        <v>19</v>
      </c>
      <c r="P344" s="327" t="s">
        <v>54</v>
      </c>
      <c r="Q344" s="327" t="s">
        <v>52</v>
      </c>
    </row>
    <row r="345" spans="1:17" ht="78" customHeight="1">
      <c r="A345" s="335"/>
      <c r="B345" s="335"/>
      <c r="C345" s="335"/>
      <c r="D345" s="334" t="s">
        <v>16</v>
      </c>
      <c r="E345" s="334" t="s">
        <v>0</v>
      </c>
      <c r="F345" s="334" t="s">
        <v>5</v>
      </c>
      <c r="G345" s="334"/>
      <c r="H345" s="335" t="s">
        <v>7</v>
      </c>
      <c r="I345" s="334" t="s">
        <v>9</v>
      </c>
      <c r="J345" s="334"/>
      <c r="K345" s="336" t="s">
        <v>23</v>
      </c>
      <c r="L345" s="334" t="s">
        <v>4</v>
      </c>
      <c r="M345" s="334"/>
      <c r="N345" s="337"/>
      <c r="O345" s="333"/>
      <c r="P345" s="327"/>
      <c r="Q345" s="327"/>
    </row>
    <row r="346" spans="1:17" ht="155.25">
      <c r="A346" s="335"/>
      <c r="B346" s="335"/>
      <c r="C346" s="335"/>
      <c r="D346" s="334"/>
      <c r="E346" s="334"/>
      <c r="F346" s="254" t="s">
        <v>6</v>
      </c>
      <c r="G346" s="254" t="s">
        <v>17</v>
      </c>
      <c r="H346" s="335"/>
      <c r="I346" s="254" t="s">
        <v>8</v>
      </c>
      <c r="J346" s="254" t="s">
        <v>17</v>
      </c>
      <c r="K346" s="336"/>
      <c r="L346" s="254" t="s">
        <v>30</v>
      </c>
      <c r="M346" s="254" t="s">
        <v>31</v>
      </c>
      <c r="N346" s="337"/>
      <c r="O346" s="255" t="s">
        <v>10</v>
      </c>
      <c r="P346" s="327"/>
      <c r="Q346" s="327"/>
    </row>
    <row r="347" spans="1:17" ht="20.25">
      <c r="A347" s="4">
        <v>1</v>
      </c>
      <c r="B347" s="4">
        <v>2</v>
      </c>
      <c r="C347" s="4">
        <v>3</v>
      </c>
      <c r="D347" s="4">
        <v>4</v>
      </c>
      <c r="E347" s="4">
        <v>5</v>
      </c>
      <c r="F347" s="4">
        <v>6</v>
      </c>
      <c r="G347" s="4">
        <v>7</v>
      </c>
      <c r="H347" s="4">
        <v>8</v>
      </c>
      <c r="I347" s="4">
        <v>9</v>
      </c>
      <c r="J347" s="4">
        <v>10</v>
      </c>
      <c r="K347" s="112">
        <v>11</v>
      </c>
      <c r="L347" s="4">
        <v>12</v>
      </c>
      <c r="M347" s="4">
        <v>13</v>
      </c>
      <c r="N347" s="16">
        <v>14</v>
      </c>
      <c r="O347" s="16">
        <v>15</v>
      </c>
      <c r="P347" s="4">
        <v>16</v>
      </c>
      <c r="Q347" s="4">
        <v>17</v>
      </c>
    </row>
    <row r="348" spans="1:17" ht="20.25">
      <c r="A348" s="201"/>
      <c r="B348" s="202"/>
      <c r="C348" s="202"/>
      <c r="D348" s="203"/>
      <c r="E348" s="204"/>
      <c r="F348" s="202"/>
      <c r="G348" s="202"/>
      <c r="H348" s="202"/>
      <c r="I348" s="202"/>
      <c r="J348" s="202"/>
      <c r="K348" s="205"/>
      <c r="L348" s="202"/>
      <c r="M348" s="202"/>
      <c r="N348" s="17"/>
      <c r="O348" s="17"/>
      <c r="P348" s="202"/>
      <c r="Q348" s="206"/>
    </row>
    <row r="349" spans="1:17" ht="129" customHeight="1">
      <c r="A349" s="258">
        <v>33.34</v>
      </c>
      <c r="B349" s="231" t="s">
        <v>105</v>
      </c>
      <c r="C349" s="231" t="s">
        <v>854</v>
      </c>
      <c r="D349" s="28" t="s">
        <v>856</v>
      </c>
      <c r="E349" s="29" t="s">
        <v>213</v>
      </c>
      <c r="F349" s="24">
        <v>796</v>
      </c>
      <c r="G349" s="9" t="s">
        <v>73</v>
      </c>
      <c r="H349" s="24">
        <v>2</v>
      </c>
      <c r="I349" s="24">
        <v>71136000000</v>
      </c>
      <c r="J349" s="9" t="s">
        <v>248</v>
      </c>
      <c r="K349" s="49">
        <v>349364</v>
      </c>
      <c r="L349" s="30" t="s">
        <v>94</v>
      </c>
      <c r="M349" s="22" t="s">
        <v>90</v>
      </c>
      <c r="N349" s="24" t="s">
        <v>81</v>
      </c>
      <c r="O349" s="24" t="s">
        <v>91</v>
      </c>
      <c r="P349" s="5" t="s">
        <v>64</v>
      </c>
      <c r="Q349" s="5" t="s">
        <v>64</v>
      </c>
    </row>
    <row r="350" spans="1:17" ht="101.25">
      <c r="A350" s="259">
        <v>223</v>
      </c>
      <c r="B350" s="24" t="s">
        <v>167</v>
      </c>
      <c r="C350" s="24" t="s">
        <v>855</v>
      </c>
      <c r="D350" s="260" t="s">
        <v>857</v>
      </c>
      <c r="E350" s="177" t="s">
        <v>605</v>
      </c>
      <c r="F350" s="123">
        <v>796</v>
      </c>
      <c r="G350" s="9" t="s">
        <v>73</v>
      </c>
      <c r="H350" s="123">
        <v>1</v>
      </c>
      <c r="I350" s="123">
        <v>71178000000</v>
      </c>
      <c r="J350" s="123" t="s">
        <v>606</v>
      </c>
      <c r="K350" s="178">
        <v>21313889</v>
      </c>
      <c r="L350" s="30" t="s">
        <v>94</v>
      </c>
      <c r="M350" s="5" t="s">
        <v>285</v>
      </c>
      <c r="N350" s="24" t="s">
        <v>81</v>
      </c>
      <c r="O350" s="138" t="s">
        <v>91</v>
      </c>
      <c r="P350" s="123" t="s">
        <v>64</v>
      </c>
      <c r="Q350" s="123" t="s">
        <v>64</v>
      </c>
    </row>
    <row r="351" spans="1:17" ht="21">
      <c r="A351" s="117"/>
      <c r="B351" s="117"/>
      <c r="C351" s="117"/>
      <c r="D351" s="117"/>
      <c r="E351" s="117"/>
      <c r="F351" s="117"/>
      <c r="G351" s="117"/>
      <c r="H351" s="117"/>
      <c r="I351" s="117"/>
      <c r="J351" s="117"/>
      <c r="K351" s="117"/>
      <c r="L351" s="117"/>
      <c r="M351" s="117"/>
      <c r="N351" s="117"/>
      <c r="O351" s="117"/>
      <c r="P351" s="117"/>
      <c r="Q351" s="117"/>
    </row>
    <row r="352" spans="1:17" ht="21">
      <c r="A352" s="113"/>
      <c r="B352" s="331" t="s">
        <v>388</v>
      </c>
      <c r="C352" s="331"/>
      <c r="D352" s="331"/>
      <c r="E352" s="114"/>
      <c r="F352" s="331" t="s">
        <v>389</v>
      </c>
      <c r="G352" s="331"/>
      <c r="H352" s="331"/>
      <c r="I352" s="63"/>
      <c r="J352" s="63"/>
      <c r="K352" s="115"/>
      <c r="L352" s="11"/>
      <c r="M352" s="11"/>
      <c r="N352" s="116"/>
      <c r="O352" s="116"/>
      <c r="P352" s="117"/>
      <c r="Q352" s="117"/>
    </row>
    <row r="353" ht="15.75"/>
    <row r="354" spans="2:4" ht="20.25">
      <c r="B354" s="331" t="s">
        <v>789</v>
      </c>
      <c r="C354" s="331"/>
      <c r="D354" s="331"/>
    </row>
    <row r="355" spans="2:4" ht="20.25">
      <c r="B355" s="332" t="s">
        <v>47</v>
      </c>
      <c r="C355" s="332"/>
      <c r="D355" s="332"/>
    </row>
    <row r="356" spans="2:4" ht="20.25">
      <c r="B356" s="227"/>
      <c r="C356" s="227"/>
      <c r="D356" s="228" t="s">
        <v>48</v>
      </c>
    </row>
    <row r="357" ht="15.75"/>
    <row r="358" spans="1:17" ht="20.25">
      <c r="A358" s="1" t="s">
        <v>22</v>
      </c>
      <c r="B358" s="1"/>
      <c r="C358" s="1"/>
      <c r="D358" s="2"/>
      <c r="E358" s="2"/>
      <c r="F358" s="2"/>
      <c r="G358" s="2"/>
      <c r="H358" s="1"/>
      <c r="I358" s="1"/>
      <c r="J358" s="325" t="s">
        <v>15</v>
      </c>
      <c r="K358" s="325"/>
      <c r="L358" s="325"/>
      <c r="M358" s="325"/>
      <c r="N358" s="325"/>
      <c r="O358" s="325"/>
      <c r="P358" s="2"/>
      <c r="Q358" s="2"/>
    </row>
    <row r="359" spans="1:17" ht="20.25">
      <c r="A359" s="1"/>
      <c r="B359" s="1"/>
      <c r="C359" s="1"/>
      <c r="D359" s="2"/>
      <c r="E359" s="2"/>
      <c r="F359" s="2"/>
      <c r="G359" s="2"/>
      <c r="H359" s="1"/>
      <c r="I359" s="1"/>
      <c r="J359" s="325" t="s">
        <v>869</v>
      </c>
      <c r="K359" s="325"/>
      <c r="L359" s="325"/>
      <c r="M359" s="325"/>
      <c r="N359" s="325"/>
      <c r="O359" s="325"/>
      <c r="P359" s="2"/>
      <c r="Q359" s="2"/>
    </row>
    <row r="360" spans="1:17" ht="23.25" customHeight="1">
      <c r="A360" s="1"/>
      <c r="B360" s="1"/>
      <c r="C360" s="1"/>
      <c r="D360" s="2"/>
      <c r="E360" s="2"/>
      <c r="F360" s="2"/>
      <c r="G360" s="2"/>
      <c r="H360" s="1"/>
      <c r="I360" s="1"/>
      <c r="J360" s="325" t="s">
        <v>32</v>
      </c>
      <c r="K360" s="325"/>
      <c r="L360" s="325"/>
      <c r="M360" s="325"/>
      <c r="N360" s="325"/>
      <c r="O360" s="325"/>
      <c r="P360" s="2"/>
      <c r="Q360" s="2"/>
    </row>
    <row r="361" spans="1:17" ht="20.25">
      <c r="A361" s="1"/>
      <c r="B361" s="1"/>
      <c r="C361" s="1"/>
      <c r="D361" s="2"/>
      <c r="E361" s="2"/>
      <c r="F361" s="2"/>
      <c r="G361" s="2"/>
      <c r="H361" s="1"/>
      <c r="I361" s="1"/>
      <c r="J361" s="326"/>
      <c r="K361" s="326"/>
      <c r="L361" s="312" t="s">
        <v>870</v>
      </c>
      <c r="M361" s="312"/>
      <c r="N361" s="1"/>
      <c r="O361" s="11"/>
      <c r="P361" s="11"/>
      <c r="Q361" s="11"/>
    </row>
    <row r="362" spans="1:17" ht="20.25">
      <c r="A362" s="1"/>
      <c r="B362" s="1"/>
      <c r="C362" s="1"/>
      <c r="D362" s="2"/>
      <c r="E362" s="2"/>
      <c r="F362" s="2"/>
      <c r="G362" s="2"/>
      <c r="H362" s="1"/>
      <c r="I362" s="1"/>
      <c r="J362" s="316" t="s">
        <v>741</v>
      </c>
      <c r="K362" s="316"/>
      <c r="L362" s="316"/>
      <c r="M362" s="316"/>
      <c r="N362" s="316"/>
      <c r="O362" s="316"/>
      <c r="P362" s="12"/>
      <c r="Q362" s="12"/>
    </row>
    <row r="363" spans="1:17" ht="20.25">
      <c r="A363" s="1"/>
      <c r="B363" s="1"/>
      <c r="C363" s="1"/>
      <c r="D363" s="2"/>
      <c r="E363" s="2"/>
      <c r="F363" s="2"/>
      <c r="G363" s="2"/>
      <c r="H363" s="1"/>
      <c r="I363" s="1"/>
      <c r="J363" s="15"/>
      <c r="K363" s="46"/>
      <c r="L363" s="13"/>
      <c r="M363" s="13"/>
      <c r="N363" s="14"/>
      <c r="O363" s="15"/>
      <c r="P363" s="15"/>
      <c r="Q363" s="15"/>
    </row>
    <row r="364" spans="1:17" ht="20.25">
      <c r="A364" s="1"/>
      <c r="B364" s="1"/>
      <c r="C364" s="1"/>
      <c r="D364" s="2"/>
      <c r="E364" s="2"/>
      <c r="F364" s="2"/>
      <c r="G364" s="2"/>
      <c r="H364" s="1"/>
      <c r="I364" s="1"/>
      <c r="J364" s="11"/>
      <c r="K364" s="47"/>
      <c r="L364" s="2"/>
      <c r="M364" s="2"/>
      <c r="N364" s="1"/>
      <c r="O364" s="11"/>
      <c r="P364" s="11"/>
      <c r="Q364" s="11"/>
    </row>
    <row r="365" spans="1:17" ht="20.25">
      <c r="A365" s="317" t="s">
        <v>34</v>
      </c>
      <c r="B365" s="317"/>
      <c r="C365" s="317"/>
      <c r="D365" s="317"/>
      <c r="E365" s="317"/>
      <c r="F365" s="317"/>
      <c r="G365" s="317"/>
      <c r="H365" s="317"/>
      <c r="I365" s="317"/>
      <c r="J365" s="317"/>
      <c r="K365" s="317"/>
      <c r="L365" s="317"/>
      <c r="M365" s="317"/>
      <c r="N365" s="317"/>
      <c r="O365" s="317"/>
      <c r="P365" s="14"/>
      <c r="Q365" s="14"/>
    </row>
    <row r="366" spans="1:17" ht="20.25">
      <c r="A366" s="317" t="s">
        <v>56</v>
      </c>
      <c r="B366" s="317"/>
      <c r="C366" s="317"/>
      <c r="D366" s="317"/>
      <c r="E366" s="317"/>
      <c r="F366" s="317"/>
      <c r="G366" s="317"/>
      <c r="H366" s="317"/>
      <c r="I366" s="317"/>
      <c r="J366" s="317"/>
      <c r="K366" s="317"/>
      <c r="L366" s="317"/>
      <c r="M366" s="317"/>
      <c r="N366" s="317"/>
      <c r="O366" s="317"/>
      <c r="P366" s="14"/>
      <c r="Q366" s="14"/>
    </row>
    <row r="367" spans="1:17" ht="20.25">
      <c r="A367" s="1"/>
      <c r="B367" s="1"/>
      <c r="C367" s="1"/>
      <c r="D367" s="2"/>
      <c r="E367" s="2"/>
      <c r="F367" s="2"/>
      <c r="G367" s="2"/>
      <c r="H367" s="1"/>
      <c r="I367" s="1"/>
      <c r="J367" s="1"/>
      <c r="K367" s="48"/>
      <c r="L367" s="2"/>
      <c r="M367" s="2"/>
      <c r="N367" s="1"/>
      <c r="O367" s="11"/>
      <c r="P367" s="11"/>
      <c r="Q367" s="11"/>
    </row>
    <row r="368" spans="1:17" ht="20.25">
      <c r="A368" s="315" t="s">
        <v>26</v>
      </c>
      <c r="B368" s="315"/>
      <c r="C368" s="315"/>
      <c r="D368" s="315"/>
      <c r="E368" s="318" t="s">
        <v>33</v>
      </c>
      <c r="F368" s="318"/>
      <c r="G368" s="318"/>
      <c r="H368" s="318"/>
      <c r="I368" s="319"/>
      <c r="J368" s="318"/>
      <c r="K368" s="318"/>
      <c r="L368" s="318"/>
      <c r="M368" s="318"/>
      <c r="N368" s="318"/>
      <c r="O368" s="318"/>
      <c r="P368" s="318"/>
      <c r="Q368" s="318"/>
    </row>
    <row r="369" spans="1:17" ht="20.25">
      <c r="A369" s="315" t="s">
        <v>27</v>
      </c>
      <c r="B369" s="315"/>
      <c r="C369" s="315"/>
      <c r="D369" s="315"/>
      <c r="E369" s="318" t="s">
        <v>20</v>
      </c>
      <c r="F369" s="318"/>
      <c r="G369" s="318"/>
      <c r="H369" s="318"/>
      <c r="I369" s="319"/>
      <c r="J369" s="318"/>
      <c r="K369" s="318"/>
      <c r="L369" s="318"/>
      <c r="M369" s="318"/>
      <c r="N369" s="318"/>
      <c r="O369" s="318"/>
      <c r="P369" s="318"/>
      <c r="Q369" s="318"/>
    </row>
    <row r="370" spans="1:17" ht="20.25">
      <c r="A370" s="315" t="s">
        <v>28</v>
      </c>
      <c r="B370" s="315"/>
      <c r="C370" s="315"/>
      <c r="D370" s="315"/>
      <c r="E370" s="318" t="s">
        <v>21</v>
      </c>
      <c r="F370" s="318"/>
      <c r="G370" s="318"/>
      <c r="H370" s="318"/>
      <c r="I370" s="319"/>
      <c r="J370" s="318"/>
      <c r="K370" s="318"/>
      <c r="L370" s="318"/>
      <c r="M370" s="318"/>
      <c r="N370" s="318"/>
      <c r="O370" s="318"/>
      <c r="P370" s="318"/>
      <c r="Q370" s="318"/>
    </row>
    <row r="371" spans="1:17" ht="20.25">
      <c r="A371" s="315" t="s">
        <v>29</v>
      </c>
      <c r="B371" s="315"/>
      <c r="C371" s="315"/>
      <c r="D371" s="315"/>
      <c r="E371" s="318" t="s">
        <v>35</v>
      </c>
      <c r="F371" s="318"/>
      <c r="G371" s="318"/>
      <c r="H371" s="318"/>
      <c r="I371" s="319"/>
      <c r="J371" s="318"/>
      <c r="K371" s="318"/>
      <c r="L371" s="318"/>
      <c r="M371" s="318"/>
      <c r="N371" s="318"/>
      <c r="O371" s="318"/>
      <c r="P371" s="318"/>
      <c r="Q371" s="318"/>
    </row>
    <row r="372" spans="1:17" ht="20.25">
      <c r="A372" s="315" t="s">
        <v>14</v>
      </c>
      <c r="B372" s="315"/>
      <c r="C372" s="315"/>
      <c r="D372" s="315"/>
      <c r="E372" s="318">
        <v>8602060523</v>
      </c>
      <c r="F372" s="318"/>
      <c r="G372" s="318"/>
      <c r="H372" s="318"/>
      <c r="I372" s="319"/>
      <c r="J372" s="318"/>
      <c r="K372" s="318"/>
      <c r="L372" s="318"/>
      <c r="M372" s="318"/>
      <c r="N372" s="318"/>
      <c r="O372" s="318"/>
      <c r="P372" s="318"/>
      <c r="Q372" s="318"/>
    </row>
    <row r="373" spans="1:17" ht="20.25">
      <c r="A373" s="315" t="s">
        <v>13</v>
      </c>
      <c r="B373" s="315"/>
      <c r="C373" s="315"/>
      <c r="D373" s="315"/>
      <c r="E373" s="318">
        <v>860201001</v>
      </c>
      <c r="F373" s="318"/>
      <c r="G373" s="318"/>
      <c r="H373" s="318"/>
      <c r="I373" s="319"/>
      <c r="J373" s="318"/>
      <c r="K373" s="318"/>
      <c r="L373" s="318"/>
      <c r="M373" s="318"/>
      <c r="N373" s="318"/>
      <c r="O373" s="318"/>
      <c r="P373" s="318"/>
      <c r="Q373" s="318"/>
    </row>
    <row r="374" spans="1:17" ht="20.25">
      <c r="A374" s="315" t="s">
        <v>12</v>
      </c>
      <c r="B374" s="315"/>
      <c r="C374" s="315"/>
      <c r="D374" s="315"/>
      <c r="E374" s="318">
        <v>71136000000</v>
      </c>
      <c r="F374" s="318"/>
      <c r="G374" s="318"/>
      <c r="H374" s="318"/>
      <c r="I374" s="319"/>
      <c r="J374" s="318"/>
      <c r="K374" s="318"/>
      <c r="L374" s="318"/>
      <c r="M374" s="318"/>
      <c r="N374" s="318"/>
      <c r="O374" s="318"/>
      <c r="P374" s="318"/>
      <c r="Q374" s="318"/>
    </row>
    <row r="375" spans="1:17" ht="17.25">
      <c r="A375" s="335" t="s">
        <v>3</v>
      </c>
      <c r="B375" s="335" t="s">
        <v>1</v>
      </c>
      <c r="C375" s="335" t="s">
        <v>2</v>
      </c>
      <c r="D375" s="334" t="s">
        <v>11</v>
      </c>
      <c r="E375" s="334"/>
      <c r="F375" s="334"/>
      <c r="G375" s="334"/>
      <c r="H375" s="334"/>
      <c r="I375" s="334"/>
      <c r="J375" s="334"/>
      <c r="K375" s="334"/>
      <c r="L375" s="334"/>
      <c r="M375" s="334"/>
      <c r="N375" s="337" t="s">
        <v>18</v>
      </c>
      <c r="O375" s="333" t="s">
        <v>19</v>
      </c>
      <c r="P375" s="327" t="s">
        <v>54</v>
      </c>
      <c r="Q375" s="327" t="s">
        <v>52</v>
      </c>
    </row>
    <row r="376" spans="1:17" ht="81" customHeight="1">
      <c r="A376" s="335"/>
      <c r="B376" s="335"/>
      <c r="C376" s="335"/>
      <c r="D376" s="334" t="s">
        <v>16</v>
      </c>
      <c r="E376" s="334" t="s">
        <v>0</v>
      </c>
      <c r="F376" s="334" t="s">
        <v>5</v>
      </c>
      <c r="G376" s="334"/>
      <c r="H376" s="335" t="s">
        <v>7</v>
      </c>
      <c r="I376" s="334" t="s">
        <v>9</v>
      </c>
      <c r="J376" s="334"/>
      <c r="K376" s="336" t="s">
        <v>23</v>
      </c>
      <c r="L376" s="334" t="s">
        <v>4</v>
      </c>
      <c r="M376" s="334"/>
      <c r="N376" s="337"/>
      <c r="O376" s="333"/>
      <c r="P376" s="327"/>
      <c r="Q376" s="327"/>
    </row>
    <row r="377" spans="1:17" ht="155.25">
      <c r="A377" s="335"/>
      <c r="B377" s="335"/>
      <c r="C377" s="335"/>
      <c r="D377" s="334"/>
      <c r="E377" s="334"/>
      <c r="F377" s="256" t="s">
        <v>6</v>
      </c>
      <c r="G377" s="256" t="s">
        <v>17</v>
      </c>
      <c r="H377" s="335"/>
      <c r="I377" s="256" t="s">
        <v>8</v>
      </c>
      <c r="J377" s="256" t="s">
        <v>17</v>
      </c>
      <c r="K377" s="336"/>
      <c r="L377" s="256" t="s">
        <v>30</v>
      </c>
      <c r="M377" s="256" t="s">
        <v>31</v>
      </c>
      <c r="N377" s="337"/>
      <c r="O377" s="257" t="s">
        <v>10</v>
      </c>
      <c r="P377" s="327"/>
      <c r="Q377" s="327"/>
    </row>
    <row r="378" spans="1:17" ht="20.25">
      <c r="A378" s="4">
        <v>1</v>
      </c>
      <c r="B378" s="4">
        <v>2</v>
      </c>
      <c r="C378" s="4">
        <v>3</v>
      </c>
      <c r="D378" s="4">
        <v>4</v>
      </c>
      <c r="E378" s="4">
        <v>5</v>
      </c>
      <c r="F378" s="4">
        <v>6</v>
      </c>
      <c r="G378" s="4">
        <v>7</v>
      </c>
      <c r="H378" s="4">
        <v>8</v>
      </c>
      <c r="I378" s="4">
        <v>9</v>
      </c>
      <c r="J378" s="4">
        <v>10</v>
      </c>
      <c r="K378" s="112">
        <v>11</v>
      </c>
      <c r="L378" s="4">
        <v>12</v>
      </c>
      <c r="M378" s="4">
        <v>13</v>
      </c>
      <c r="N378" s="16">
        <v>14</v>
      </c>
      <c r="O378" s="16">
        <v>15</v>
      </c>
      <c r="P378" s="4">
        <v>16</v>
      </c>
      <c r="Q378" s="4">
        <v>17</v>
      </c>
    </row>
    <row r="379" spans="1:17" ht="20.25">
      <c r="A379" s="201"/>
      <c r="B379" s="202"/>
      <c r="C379" s="202"/>
      <c r="D379" s="203"/>
      <c r="E379" s="204"/>
      <c r="F379" s="202"/>
      <c r="G379" s="202"/>
      <c r="H379" s="202"/>
      <c r="I379" s="202"/>
      <c r="J379" s="202"/>
      <c r="K379" s="205"/>
      <c r="L379" s="202"/>
      <c r="M379" s="202"/>
      <c r="N379" s="17"/>
      <c r="O379" s="17"/>
      <c r="P379" s="202"/>
      <c r="Q379" s="206"/>
    </row>
    <row r="380" spans="1:17" ht="81">
      <c r="A380" s="258">
        <v>112</v>
      </c>
      <c r="B380" s="231" t="s">
        <v>140</v>
      </c>
      <c r="C380" s="231" t="s">
        <v>824</v>
      </c>
      <c r="D380" s="196" t="s">
        <v>858</v>
      </c>
      <c r="E380" s="29" t="s">
        <v>213</v>
      </c>
      <c r="F380" s="217">
        <v>796</v>
      </c>
      <c r="G380" s="217" t="s">
        <v>73</v>
      </c>
      <c r="H380" s="89" t="s">
        <v>366</v>
      </c>
      <c r="I380" s="24">
        <v>71136000000</v>
      </c>
      <c r="J380" s="211" t="s">
        <v>248</v>
      </c>
      <c r="K380" s="251">
        <v>400000</v>
      </c>
      <c r="L380" s="5" t="s">
        <v>94</v>
      </c>
      <c r="M380" s="24" t="s">
        <v>820</v>
      </c>
      <c r="N380" s="24" t="s">
        <v>63</v>
      </c>
      <c r="O380" s="211" t="s">
        <v>64</v>
      </c>
      <c r="P380" s="211" t="s">
        <v>64</v>
      </c>
      <c r="Q380" s="211" t="s">
        <v>64</v>
      </c>
    </row>
    <row r="381" spans="1:17" ht="60.75">
      <c r="A381" s="261">
        <v>337</v>
      </c>
      <c r="B381" s="5" t="s">
        <v>650</v>
      </c>
      <c r="C381" s="5" t="s">
        <v>871</v>
      </c>
      <c r="D381" s="196" t="s">
        <v>859</v>
      </c>
      <c r="E381" s="6" t="s">
        <v>860</v>
      </c>
      <c r="F381" s="217">
        <v>796</v>
      </c>
      <c r="G381" s="217" t="s">
        <v>73</v>
      </c>
      <c r="H381" s="89" t="s">
        <v>366</v>
      </c>
      <c r="I381" s="123">
        <v>71178000000</v>
      </c>
      <c r="J381" s="123" t="s">
        <v>606</v>
      </c>
      <c r="K381" s="251">
        <v>109200</v>
      </c>
      <c r="L381" s="5" t="s">
        <v>94</v>
      </c>
      <c r="M381" s="24" t="s">
        <v>61</v>
      </c>
      <c r="N381" s="24" t="s">
        <v>63</v>
      </c>
      <c r="O381" s="211" t="s">
        <v>64</v>
      </c>
      <c r="P381" s="211" t="s">
        <v>64</v>
      </c>
      <c r="Q381" s="211" t="s">
        <v>64</v>
      </c>
    </row>
    <row r="382" spans="1:17" ht="162">
      <c r="A382" s="98">
        <v>4</v>
      </c>
      <c r="B382" s="5" t="s">
        <v>100</v>
      </c>
      <c r="C382" s="5" t="s">
        <v>863</v>
      </c>
      <c r="D382" s="196" t="s">
        <v>861</v>
      </c>
      <c r="E382" s="6" t="s">
        <v>864</v>
      </c>
      <c r="F382" s="217">
        <v>796</v>
      </c>
      <c r="G382" s="217" t="s">
        <v>73</v>
      </c>
      <c r="H382" s="24">
        <v>12000</v>
      </c>
      <c r="I382" s="24">
        <v>71136000000</v>
      </c>
      <c r="J382" s="211" t="s">
        <v>248</v>
      </c>
      <c r="K382" s="251">
        <v>195000</v>
      </c>
      <c r="L382" s="5" t="s">
        <v>94</v>
      </c>
      <c r="M382" s="24" t="s">
        <v>108</v>
      </c>
      <c r="N382" s="24" t="s">
        <v>862</v>
      </c>
      <c r="O382" s="211" t="s">
        <v>91</v>
      </c>
      <c r="P382" s="211" t="s">
        <v>64</v>
      </c>
      <c r="Q382" s="211" t="s">
        <v>64</v>
      </c>
    </row>
    <row r="383" spans="1:17" ht="121.5">
      <c r="A383" s="98">
        <v>23</v>
      </c>
      <c r="B383" s="5" t="s">
        <v>319</v>
      </c>
      <c r="C383" s="5" t="s">
        <v>872</v>
      </c>
      <c r="D383" s="196" t="s">
        <v>868</v>
      </c>
      <c r="E383" s="6" t="s">
        <v>321</v>
      </c>
      <c r="F383" s="5">
        <v>715</v>
      </c>
      <c r="G383" s="5" t="s">
        <v>322</v>
      </c>
      <c r="H383" s="24">
        <v>4172</v>
      </c>
      <c r="I383" s="24">
        <v>71136000000</v>
      </c>
      <c r="J383" s="211" t="s">
        <v>248</v>
      </c>
      <c r="K383" s="251">
        <v>651354</v>
      </c>
      <c r="L383" s="5" t="s">
        <v>94</v>
      </c>
      <c r="M383" s="24" t="s">
        <v>61</v>
      </c>
      <c r="N383" s="24" t="s">
        <v>862</v>
      </c>
      <c r="O383" s="211" t="s">
        <v>91</v>
      </c>
      <c r="P383" s="211" t="s">
        <v>64</v>
      </c>
      <c r="Q383" s="211" t="s">
        <v>64</v>
      </c>
    </row>
    <row r="384" spans="1:17" ht="165.75" customHeight="1">
      <c r="A384" s="98">
        <v>31</v>
      </c>
      <c r="B384" s="5" t="s">
        <v>121</v>
      </c>
      <c r="C384" s="5" t="s">
        <v>865</v>
      </c>
      <c r="D384" s="6" t="s">
        <v>867</v>
      </c>
      <c r="E384" s="6" t="s">
        <v>866</v>
      </c>
      <c r="F384" s="217">
        <v>796</v>
      </c>
      <c r="G384" s="217" t="s">
        <v>73</v>
      </c>
      <c r="H384" s="24">
        <v>1</v>
      </c>
      <c r="I384" s="24">
        <v>71136000000</v>
      </c>
      <c r="J384" s="211" t="s">
        <v>248</v>
      </c>
      <c r="K384" s="251">
        <v>5687500</v>
      </c>
      <c r="L384" s="5" t="s">
        <v>94</v>
      </c>
      <c r="M384" s="24" t="s">
        <v>175</v>
      </c>
      <c r="N384" s="24" t="s">
        <v>81</v>
      </c>
      <c r="O384" s="211" t="s">
        <v>91</v>
      </c>
      <c r="P384" s="211" t="s">
        <v>64</v>
      </c>
      <c r="Q384" s="211" t="s">
        <v>64</v>
      </c>
    </row>
    <row r="385" spans="1:17" ht="21">
      <c r="A385" s="117"/>
      <c r="B385" s="117"/>
      <c r="C385" s="117"/>
      <c r="D385" s="117"/>
      <c r="E385" s="117"/>
      <c r="F385" s="117"/>
      <c r="G385" s="117"/>
      <c r="H385" s="117"/>
      <c r="I385" s="117"/>
      <c r="J385" s="117"/>
      <c r="K385" s="117"/>
      <c r="L385" s="117"/>
      <c r="M385" s="117"/>
      <c r="N385" s="117"/>
      <c r="O385" s="117"/>
      <c r="P385" s="117"/>
      <c r="Q385" s="117"/>
    </row>
    <row r="386" spans="1:17" ht="21">
      <c r="A386" s="113"/>
      <c r="B386" s="331" t="s">
        <v>388</v>
      </c>
      <c r="C386" s="331"/>
      <c r="D386" s="331"/>
      <c r="E386" s="114"/>
      <c r="F386" s="331" t="s">
        <v>389</v>
      </c>
      <c r="G386" s="331"/>
      <c r="H386" s="331"/>
      <c r="I386" s="63"/>
      <c r="J386" s="63"/>
      <c r="K386" s="115"/>
      <c r="L386" s="11"/>
      <c r="M386" s="11"/>
      <c r="N386" s="116"/>
      <c r="O386" s="116"/>
      <c r="P386" s="117"/>
      <c r="Q386" s="117"/>
    </row>
    <row r="387" ht="15.75"/>
    <row r="388" spans="2:4" ht="20.25">
      <c r="B388" s="331" t="s">
        <v>789</v>
      </c>
      <c r="C388" s="331"/>
      <c r="D388" s="331"/>
    </row>
    <row r="389" spans="2:4" ht="20.25">
      <c r="B389" s="332" t="s">
        <v>47</v>
      </c>
      <c r="C389" s="332"/>
      <c r="D389" s="332"/>
    </row>
    <row r="390" spans="2:4" ht="20.25">
      <c r="B390" s="227"/>
      <c r="C390" s="227"/>
      <c r="D390" s="228" t="s">
        <v>48</v>
      </c>
    </row>
    <row r="391" ht="15.75"/>
    <row r="392" spans="1:17" ht="20.25">
      <c r="A392" s="1" t="s">
        <v>22</v>
      </c>
      <c r="B392" s="1"/>
      <c r="C392" s="1"/>
      <c r="D392" s="2"/>
      <c r="E392" s="2"/>
      <c r="F392" s="2"/>
      <c r="G392" s="2"/>
      <c r="H392" s="1"/>
      <c r="I392" s="1"/>
      <c r="J392" s="325" t="s">
        <v>15</v>
      </c>
      <c r="K392" s="325"/>
      <c r="L392" s="325"/>
      <c r="M392" s="325"/>
      <c r="N392" s="325"/>
      <c r="O392" s="325"/>
      <c r="P392" s="2"/>
      <c r="Q392" s="2"/>
    </row>
    <row r="393" spans="1:17" ht="20.25">
      <c r="A393" s="1"/>
      <c r="B393" s="1"/>
      <c r="C393" s="1"/>
      <c r="D393" s="2"/>
      <c r="E393" s="2"/>
      <c r="F393" s="2"/>
      <c r="G393" s="2"/>
      <c r="H393" s="1"/>
      <c r="I393" s="1"/>
      <c r="J393" s="325" t="s">
        <v>869</v>
      </c>
      <c r="K393" s="325"/>
      <c r="L393" s="325"/>
      <c r="M393" s="325"/>
      <c r="N393" s="325"/>
      <c r="O393" s="325"/>
      <c r="P393" s="2"/>
      <c r="Q393" s="2"/>
    </row>
    <row r="394" spans="1:17" ht="20.25">
      <c r="A394" s="1"/>
      <c r="B394" s="1"/>
      <c r="C394" s="1"/>
      <c r="D394" s="2"/>
      <c r="E394" s="2"/>
      <c r="F394" s="2"/>
      <c r="G394" s="2"/>
      <c r="H394" s="1"/>
      <c r="I394" s="1"/>
      <c r="J394" s="325" t="s">
        <v>32</v>
      </c>
      <c r="K394" s="325"/>
      <c r="L394" s="325"/>
      <c r="M394" s="325"/>
      <c r="N394" s="325"/>
      <c r="O394" s="325"/>
      <c r="P394" s="2"/>
      <c r="Q394" s="2"/>
    </row>
    <row r="395" spans="1:17" ht="24" customHeight="1">
      <c r="A395" s="1"/>
      <c r="B395" s="1"/>
      <c r="C395" s="1"/>
      <c r="D395" s="2"/>
      <c r="E395" s="2"/>
      <c r="F395" s="2"/>
      <c r="G395" s="2"/>
      <c r="H395" s="1"/>
      <c r="I395" s="1"/>
      <c r="J395" s="326"/>
      <c r="K395" s="326"/>
      <c r="L395" s="312" t="s">
        <v>913</v>
      </c>
      <c r="M395" s="312"/>
      <c r="N395" s="1"/>
      <c r="O395" s="11"/>
      <c r="P395" s="11"/>
      <c r="Q395" s="11"/>
    </row>
    <row r="396" spans="1:17" ht="20.25">
      <c r="A396" s="1"/>
      <c r="B396" s="1"/>
      <c r="C396" s="1"/>
      <c r="D396" s="2"/>
      <c r="E396" s="2"/>
      <c r="F396" s="2"/>
      <c r="G396" s="2"/>
      <c r="H396" s="1"/>
      <c r="I396" s="1"/>
      <c r="J396" s="316" t="s">
        <v>741</v>
      </c>
      <c r="K396" s="316"/>
      <c r="L396" s="316"/>
      <c r="M396" s="316"/>
      <c r="N396" s="316"/>
      <c r="O396" s="316"/>
      <c r="P396" s="12"/>
      <c r="Q396" s="12"/>
    </row>
    <row r="397" spans="1:17" ht="20.25">
      <c r="A397" s="317" t="s">
        <v>34</v>
      </c>
      <c r="B397" s="317"/>
      <c r="C397" s="317"/>
      <c r="D397" s="317"/>
      <c r="E397" s="317"/>
      <c r="F397" s="317"/>
      <c r="G397" s="317"/>
      <c r="H397" s="317"/>
      <c r="I397" s="317"/>
      <c r="J397" s="317"/>
      <c r="K397" s="317"/>
      <c r="L397" s="317"/>
      <c r="M397" s="317"/>
      <c r="N397" s="317"/>
      <c r="O397" s="317"/>
      <c r="P397" s="14"/>
      <c r="Q397" s="14"/>
    </row>
    <row r="398" spans="1:17" ht="20.25">
      <c r="A398" s="317" t="s">
        <v>56</v>
      </c>
      <c r="B398" s="317"/>
      <c r="C398" s="317"/>
      <c r="D398" s="317"/>
      <c r="E398" s="317"/>
      <c r="F398" s="317"/>
      <c r="G398" s="317"/>
      <c r="H398" s="317"/>
      <c r="I398" s="317"/>
      <c r="J398" s="317"/>
      <c r="K398" s="317"/>
      <c r="L398" s="317"/>
      <c r="M398" s="317"/>
      <c r="N398" s="317"/>
      <c r="O398" s="317"/>
      <c r="P398" s="14"/>
      <c r="Q398" s="14"/>
    </row>
    <row r="399" spans="1:17" ht="20.25">
      <c r="A399" s="1"/>
      <c r="B399" s="1"/>
      <c r="C399" s="1"/>
      <c r="D399" s="2"/>
      <c r="E399" s="2"/>
      <c r="F399" s="2"/>
      <c r="G399" s="2"/>
      <c r="H399" s="1"/>
      <c r="I399" s="1"/>
      <c r="J399" s="1"/>
      <c r="K399" s="48"/>
      <c r="L399" s="2"/>
      <c r="M399" s="2"/>
      <c r="N399" s="1"/>
      <c r="O399" s="11"/>
      <c r="P399" s="11"/>
      <c r="Q399" s="11"/>
    </row>
    <row r="400" spans="1:17" ht="20.25">
      <c r="A400" s="315" t="s">
        <v>26</v>
      </c>
      <c r="B400" s="315"/>
      <c r="C400" s="315"/>
      <c r="D400" s="315"/>
      <c r="E400" s="318" t="s">
        <v>33</v>
      </c>
      <c r="F400" s="318"/>
      <c r="G400" s="318"/>
      <c r="H400" s="318"/>
      <c r="I400" s="319"/>
      <c r="J400" s="318"/>
      <c r="K400" s="318"/>
      <c r="L400" s="318"/>
      <c r="M400" s="318"/>
      <c r="N400" s="318"/>
      <c r="O400" s="318"/>
      <c r="P400" s="318"/>
      <c r="Q400" s="318"/>
    </row>
    <row r="401" spans="1:17" ht="20.25">
      <c r="A401" s="315" t="s">
        <v>27</v>
      </c>
      <c r="B401" s="315"/>
      <c r="C401" s="315"/>
      <c r="D401" s="315"/>
      <c r="E401" s="318" t="s">
        <v>20</v>
      </c>
      <c r="F401" s="318"/>
      <c r="G401" s="318"/>
      <c r="H401" s="318"/>
      <c r="I401" s="319"/>
      <c r="J401" s="318"/>
      <c r="K401" s="318"/>
      <c r="L401" s="318"/>
      <c r="M401" s="318"/>
      <c r="N401" s="318"/>
      <c r="O401" s="318"/>
      <c r="P401" s="318"/>
      <c r="Q401" s="318"/>
    </row>
    <row r="402" spans="1:17" ht="20.25">
      <c r="A402" s="315" t="s">
        <v>28</v>
      </c>
      <c r="B402" s="315"/>
      <c r="C402" s="315"/>
      <c r="D402" s="315"/>
      <c r="E402" s="318" t="s">
        <v>21</v>
      </c>
      <c r="F402" s="318"/>
      <c r="G402" s="318"/>
      <c r="H402" s="318"/>
      <c r="I402" s="319"/>
      <c r="J402" s="318"/>
      <c r="K402" s="318"/>
      <c r="L402" s="318"/>
      <c r="M402" s="318"/>
      <c r="N402" s="318"/>
      <c r="O402" s="318"/>
      <c r="P402" s="318"/>
      <c r="Q402" s="318"/>
    </row>
    <row r="403" spans="1:17" ht="20.25">
      <c r="A403" s="315" t="s">
        <v>29</v>
      </c>
      <c r="B403" s="315"/>
      <c r="C403" s="315"/>
      <c r="D403" s="315"/>
      <c r="E403" s="318" t="s">
        <v>35</v>
      </c>
      <c r="F403" s="318"/>
      <c r="G403" s="318"/>
      <c r="H403" s="318"/>
      <c r="I403" s="319"/>
      <c r="J403" s="318"/>
      <c r="K403" s="318"/>
      <c r="L403" s="318"/>
      <c r="M403" s="318"/>
      <c r="N403" s="318"/>
      <c r="O403" s="318"/>
      <c r="P403" s="318"/>
      <c r="Q403" s="318"/>
    </row>
    <row r="404" spans="1:17" ht="20.25">
      <c r="A404" s="315" t="s">
        <v>14</v>
      </c>
      <c r="B404" s="315"/>
      <c r="C404" s="315"/>
      <c r="D404" s="315"/>
      <c r="E404" s="318">
        <v>8602060523</v>
      </c>
      <c r="F404" s="318"/>
      <c r="G404" s="318"/>
      <c r="H404" s="318"/>
      <c r="I404" s="319"/>
      <c r="J404" s="318"/>
      <c r="K404" s="318"/>
      <c r="L404" s="318"/>
      <c r="M404" s="318"/>
      <c r="N404" s="318"/>
      <c r="O404" s="318"/>
      <c r="P404" s="318"/>
      <c r="Q404" s="318"/>
    </row>
    <row r="405" spans="1:17" ht="20.25">
      <c r="A405" s="315" t="s">
        <v>13</v>
      </c>
      <c r="B405" s="315"/>
      <c r="C405" s="315"/>
      <c r="D405" s="315"/>
      <c r="E405" s="318">
        <v>860201001</v>
      </c>
      <c r="F405" s="318"/>
      <c r="G405" s="318"/>
      <c r="H405" s="318"/>
      <c r="I405" s="319"/>
      <c r="J405" s="318"/>
      <c r="K405" s="318"/>
      <c r="L405" s="318"/>
      <c r="M405" s="318"/>
      <c r="N405" s="318"/>
      <c r="O405" s="318"/>
      <c r="P405" s="318"/>
      <c r="Q405" s="318"/>
    </row>
    <row r="406" spans="1:17" ht="20.25">
      <c r="A406" s="315" t="s">
        <v>12</v>
      </c>
      <c r="B406" s="315"/>
      <c r="C406" s="315"/>
      <c r="D406" s="315"/>
      <c r="E406" s="318">
        <v>71136000000</v>
      </c>
      <c r="F406" s="318"/>
      <c r="G406" s="318"/>
      <c r="H406" s="318"/>
      <c r="I406" s="319"/>
      <c r="J406" s="318"/>
      <c r="K406" s="318"/>
      <c r="L406" s="318"/>
      <c r="M406" s="318"/>
      <c r="N406" s="318"/>
      <c r="O406" s="318"/>
      <c r="P406" s="318"/>
      <c r="Q406" s="318"/>
    </row>
    <row r="407" spans="1:17" ht="17.25">
      <c r="A407" s="335" t="s">
        <v>3</v>
      </c>
      <c r="B407" s="335" t="s">
        <v>1</v>
      </c>
      <c r="C407" s="335" t="s">
        <v>2</v>
      </c>
      <c r="D407" s="334" t="s">
        <v>11</v>
      </c>
      <c r="E407" s="334"/>
      <c r="F407" s="334"/>
      <c r="G407" s="334"/>
      <c r="H407" s="334"/>
      <c r="I407" s="334"/>
      <c r="J407" s="334"/>
      <c r="K407" s="334"/>
      <c r="L407" s="334"/>
      <c r="M407" s="334"/>
      <c r="N407" s="337" t="s">
        <v>18</v>
      </c>
      <c r="O407" s="333" t="s">
        <v>19</v>
      </c>
      <c r="P407" s="327" t="s">
        <v>54</v>
      </c>
      <c r="Q407" s="327" t="s">
        <v>52</v>
      </c>
    </row>
    <row r="408" spans="1:17" ht="93" customHeight="1">
      <c r="A408" s="335"/>
      <c r="B408" s="335"/>
      <c r="C408" s="335"/>
      <c r="D408" s="334" t="s">
        <v>16</v>
      </c>
      <c r="E408" s="334" t="s">
        <v>0</v>
      </c>
      <c r="F408" s="334" t="s">
        <v>5</v>
      </c>
      <c r="G408" s="334"/>
      <c r="H408" s="335" t="s">
        <v>7</v>
      </c>
      <c r="I408" s="334" t="s">
        <v>9</v>
      </c>
      <c r="J408" s="334"/>
      <c r="K408" s="336" t="s">
        <v>23</v>
      </c>
      <c r="L408" s="334" t="s">
        <v>4</v>
      </c>
      <c r="M408" s="334"/>
      <c r="N408" s="337"/>
      <c r="O408" s="333"/>
      <c r="P408" s="327"/>
      <c r="Q408" s="327"/>
    </row>
    <row r="409" spans="1:17" ht="187.5" customHeight="1">
      <c r="A409" s="335"/>
      <c r="B409" s="335"/>
      <c r="C409" s="335"/>
      <c r="D409" s="334"/>
      <c r="E409" s="334"/>
      <c r="F409" s="262" t="s">
        <v>6</v>
      </c>
      <c r="G409" s="262" t="s">
        <v>17</v>
      </c>
      <c r="H409" s="335"/>
      <c r="I409" s="262" t="s">
        <v>8</v>
      </c>
      <c r="J409" s="262" t="s">
        <v>17</v>
      </c>
      <c r="K409" s="336"/>
      <c r="L409" s="262" t="s">
        <v>30</v>
      </c>
      <c r="M409" s="262" t="s">
        <v>31</v>
      </c>
      <c r="N409" s="337"/>
      <c r="O409" s="263" t="s">
        <v>10</v>
      </c>
      <c r="P409" s="327"/>
      <c r="Q409" s="327"/>
    </row>
    <row r="410" spans="1:17" ht="20.25">
      <c r="A410" s="4">
        <v>1</v>
      </c>
      <c r="B410" s="4">
        <v>2</v>
      </c>
      <c r="C410" s="4">
        <v>3</v>
      </c>
      <c r="D410" s="4">
        <v>4</v>
      </c>
      <c r="E410" s="4">
        <v>5</v>
      </c>
      <c r="F410" s="4">
        <v>6</v>
      </c>
      <c r="G410" s="4">
        <v>7</v>
      </c>
      <c r="H410" s="4">
        <v>8</v>
      </c>
      <c r="I410" s="4">
        <v>9</v>
      </c>
      <c r="J410" s="4">
        <v>10</v>
      </c>
      <c r="K410" s="112">
        <v>11</v>
      </c>
      <c r="L410" s="4">
        <v>12</v>
      </c>
      <c r="M410" s="4">
        <v>13</v>
      </c>
      <c r="N410" s="16">
        <v>14</v>
      </c>
      <c r="O410" s="16">
        <v>15</v>
      </c>
      <c r="P410" s="4">
        <v>16</v>
      </c>
      <c r="Q410" s="4">
        <v>17</v>
      </c>
    </row>
    <row r="411" spans="1:17" ht="20.25">
      <c r="A411" s="201"/>
      <c r="B411" s="202"/>
      <c r="C411" s="202"/>
      <c r="D411" s="203"/>
      <c r="E411" s="204"/>
      <c r="F411" s="202"/>
      <c r="G411" s="202"/>
      <c r="H411" s="202"/>
      <c r="I411" s="202"/>
      <c r="J411" s="202"/>
      <c r="K411" s="205"/>
      <c r="L411" s="202"/>
      <c r="M411" s="202"/>
      <c r="N411" s="17"/>
      <c r="O411" s="17"/>
      <c r="P411" s="202"/>
      <c r="Q411" s="206"/>
    </row>
    <row r="412" spans="1:17" ht="90.75" customHeight="1">
      <c r="A412" s="96">
        <v>165</v>
      </c>
      <c r="B412" s="5" t="s">
        <v>208</v>
      </c>
      <c r="C412" s="5" t="s">
        <v>889</v>
      </c>
      <c r="D412" s="6" t="s">
        <v>873</v>
      </c>
      <c r="E412" s="6" t="s">
        <v>467</v>
      </c>
      <c r="F412" s="24">
        <v>879</v>
      </c>
      <c r="G412" s="24" t="s">
        <v>182</v>
      </c>
      <c r="H412" s="8">
        <v>1</v>
      </c>
      <c r="I412" s="5">
        <v>10215572000</v>
      </c>
      <c r="J412" s="158" t="s">
        <v>430</v>
      </c>
      <c r="K412" s="142">
        <v>503880</v>
      </c>
      <c r="L412" s="5" t="s">
        <v>94</v>
      </c>
      <c r="M412" s="22" t="s">
        <v>61</v>
      </c>
      <c r="N412" s="5" t="s">
        <v>63</v>
      </c>
      <c r="O412" s="5" t="s">
        <v>64</v>
      </c>
      <c r="P412" s="5" t="s">
        <v>64</v>
      </c>
      <c r="Q412" s="5" t="s">
        <v>68</v>
      </c>
    </row>
    <row r="413" spans="1:17" ht="182.25">
      <c r="A413" s="261">
        <v>338</v>
      </c>
      <c r="B413" s="24" t="s">
        <v>482</v>
      </c>
      <c r="C413" s="24" t="s">
        <v>890</v>
      </c>
      <c r="D413" s="218" t="s">
        <v>892</v>
      </c>
      <c r="E413" s="29" t="s">
        <v>642</v>
      </c>
      <c r="F413" s="5">
        <v>366</v>
      </c>
      <c r="G413" s="5" t="s">
        <v>60</v>
      </c>
      <c r="H413" s="5">
        <v>1</v>
      </c>
      <c r="I413" s="5">
        <v>10215572000</v>
      </c>
      <c r="J413" s="5" t="s">
        <v>430</v>
      </c>
      <c r="K413" s="251">
        <v>3000000</v>
      </c>
      <c r="L413" s="5" t="s">
        <v>94</v>
      </c>
      <c r="M413" s="24" t="s">
        <v>733</v>
      </c>
      <c r="N413" s="24" t="s">
        <v>63</v>
      </c>
      <c r="O413" s="211" t="s">
        <v>64</v>
      </c>
      <c r="P413" s="211" t="s">
        <v>64</v>
      </c>
      <c r="Q413" s="211" t="s">
        <v>64</v>
      </c>
    </row>
    <row r="414" spans="1:17" ht="162">
      <c r="A414" s="98">
        <v>266</v>
      </c>
      <c r="B414" s="5" t="s">
        <v>86</v>
      </c>
      <c r="C414" s="5" t="s">
        <v>875</v>
      </c>
      <c r="D414" s="196" t="s">
        <v>874</v>
      </c>
      <c r="E414" s="177" t="s">
        <v>696</v>
      </c>
      <c r="F414" s="24">
        <v>879</v>
      </c>
      <c r="G414" s="24" t="s">
        <v>182</v>
      </c>
      <c r="H414" s="123">
        <v>1</v>
      </c>
      <c r="I414" s="123">
        <v>71178000000</v>
      </c>
      <c r="J414" s="123" t="s">
        <v>606</v>
      </c>
      <c r="K414" s="178">
        <v>401495</v>
      </c>
      <c r="L414" s="5" t="s">
        <v>94</v>
      </c>
      <c r="M414" s="34" t="s">
        <v>90</v>
      </c>
      <c r="N414" s="182" t="s">
        <v>81</v>
      </c>
      <c r="O414" s="27" t="s">
        <v>91</v>
      </c>
      <c r="P414" s="123" t="s">
        <v>64</v>
      </c>
      <c r="Q414" s="123" t="s">
        <v>64</v>
      </c>
    </row>
    <row r="415" spans="1:17" ht="60.75">
      <c r="A415" s="261">
        <v>339</v>
      </c>
      <c r="B415" s="5" t="s">
        <v>766</v>
      </c>
      <c r="C415" s="5" t="s">
        <v>891</v>
      </c>
      <c r="D415" s="196" t="s">
        <v>876</v>
      </c>
      <c r="E415" s="6" t="s">
        <v>877</v>
      </c>
      <c r="F415" s="5">
        <v>366</v>
      </c>
      <c r="G415" s="5" t="s">
        <v>60</v>
      </c>
      <c r="H415" s="5">
        <v>1</v>
      </c>
      <c r="I415" s="24">
        <v>71136000000</v>
      </c>
      <c r="J415" s="211" t="s">
        <v>248</v>
      </c>
      <c r="K415" s="251">
        <v>476504</v>
      </c>
      <c r="L415" s="5" t="s">
        <v>94</v>
      </c>
      <c r="M415" s="24" t="s">
        <v>733</v>
      </c>
      <c r="N415" s="24" t="s">
        <v>63</v>
      </c>
      <c r="O415" s="211" t="s">
        <v>64</v>
      </c>
      <c r="P415" s="211" t="s">
        <v>64</v>
      </c>
      <c r="Q415" s="211" t="s">
        <v>64</v>
      </c>
    </row>
    <row r="416" spans="1:17" ht="81">
      <c r="A416" s="261">
        <v>340</v>
      </c>
      <c r="B416" s="24" t="s">
        <v>879</v>
      </c>
      <c r="C416" s="24" t="s">
        <v>883</v>
      </c>
      <c r="D416" s="196" t="s">
        <v>878</v>
      </c>
      <c r="E416" s="6" t="s">
        <v>880</v>
      </c>
      <c r="F416" s="5">
        <v>113</v>
      </c>
      <c r="G416" s="5" t="s">
        <v>881</v>
      </c>
      <c r="H416" s="264" t="s">
        <v>882</v>
      </c>
      <c r="I416" s="5">
        <v>71112000000</v>
      </c>
      <c r="J416" s="5" t="s">
        <v>527</v>
      </c>
      <c r="K416" s="140">
        <v>116000</v>
      </c>
      <c r="L416" s="5" t="s">
        <v>94</v>
      </c>
      <c r="M416" s="24" t="s">
        <v>733</v>
      </c>
      <c r="N416" s="24" t="s">
        <v>63</v>
      </c>
      <c r="O416" s="211" t="s">
        <v>64</v>
      </c>
      <c r="P416" s="211" t="s">
        <v>64</v>
      </c>
      <c r="Q416" s="211" t="s">
        <v>64</v>
      </c>
    </row>
    <row r="417" spans="1:17" ht="81">
      <c r="A417" s="261">
        <v>341</v>
      </c>
      <c r="B417" s="24" t="s">
        <v>827</v>
      </c>
      <c r="C417" s="24" t="s">
        <v>887</v>
      </c>
      <c r="D417" s="6" t="s">
        <v>884</v>
      </c>
      <c r="E417" s="6" t="s">
        <v>885</v>
      </c>
      <c r="F417" s="5">
        <v>233</v>
      </c>
      <c r="G417" s="5" t="s">
        <v>886</v>
      </c>
      <c r="H417" s="5" t="s">
        <v>888</v>
      </c>
      <c r="I417" s="5">
        <v>71112000000</v>
      </c>
      <c r="J417" s="5" t="s">
        <v>527</v>
      </c>
      <c r="K417" s="140">
        <v>3099969.17</v>
      </c>
      <c r="L417" s="5" t="s">
        <v>94</v>
      </c>
      <c r="M417" s="24" t="s">
        <v>733</v>
      </c>
      <c r="N417" s="5" t="s">
        <v>116</v>
      </c>
      <c r="O417" s="211" t="s">
        <v>64</v>
      </c>
      <c r="P417" s="211" t="s">
        <v>64</v>
      </c>
      <c r="Q417" s="211" t="s">
        <v>64</v>
      </c>
    </row>
    <row r="418" spans="1:17" ht="21">
      <c r="A418" s="113"/>
      <c r="B418" s="331" t="s">
        <v>388</v>
      </c>
      <c r="C418" s="331"/>
      <c r="D418" s="331"/>
      <c r="E418" s="114"/>
      <c r="F418" s="331" t="s">
        <v>389</v>
      </c>
      <c r="G418" s="331"/>
      <c r="H418" s="331"/>
      <c r="I418" s="63"/>
      <c r="J418" s="63"/>
      <c r="K418" s="115"/>
      <c r="L418" s="11"/>
      <c r="M418" s="11"/>
      <c r="N418" s="116"/>
      <c r="O418" s="116"/>
      <c r="P418" s="117"/>
      <c r="Q418" s="117"/>
    </row>
    <row r="419" ht="15.75"/>
    <row r="420" spans="2:4" ht="20.25">
      <c r="B420" s="331" t="s">
        <v>789</v>
      </c>
      <c r="C420" s="331"/>
      <c r="D420" s="331"/>
    </row>
    <row r="421" spans="2:7" ht="20.25">
      <c r="B421" s="332" t="s">
        <v>47</v>
      </c>
      <c r="C421" s="332"/>
      <c r="D421" s="332"/>
      <c r="E421" s="341" t="s">
        <v>48</v>
      </c>
      <c r="F421" s="341"/>
      <c r="G421" s="341"/>
    </row>
    <row r="422" ht="15.75"/>
    <row r="423" spans="1:17" ht="20.25">
      <c r="A423" s="1" t="s">
        <v>22</v>
      </c>
      <c r="B423" s="1"/>
      <c r="C423" s="1"/>
      <c r="D423" s="2"/>
      <c r="E423" s="2"/>
      <c r="F423" s="2"/>
      <c r="G423" s="2"/>
      <c r="H423" s="1"/>
      <c r="I423" s="1"/>
      <c r="J423" s="325" t="s">
        <v>15</v>
      </c>
      <c r="K423" s="325"/>
      <c r="L423" s="325"/>
      <c r="M423" s="325"/>
      <c r="N423" s="325"/>
      <c r="O423" s="325"/>
      <c r="P423" s="2"/>
      <c r="Q423" s="2"/>
    </row>
    <row r="424" spans="1:17" ht="20.25">
      <c r="A424" s="1"/>
      <c r="B424" s="1"/>
      <c r="C424" s="1"/>
      <c r="D424" s="2"/>
      <c r="E424" s="2"/>
      <c r="F424" s="2"/>
      <c r="G424" s="2"/>
      <c r="H424" s="1"/>
      <c r="I424" s="1"/>
      <c r="J424" s="325" t="s">
        <v>869</v>
      </c>
      <c r="K424" s="325"/>
      <c r="L424" s="325"/>
      <c r="M424" s="325"/>
      <c r="N424" s="325"/>
      <c r="O424" s="325"/>
      <c r="P424" s="2"/>
      <c r="Q424" s="2"/>
    </row>
    <row r="425" spans="1:17" ht="20.25">
      <c r="A425" s="1"/>
      <c r="B425" s="1"/>
      <c r="C425" s="1"/>
      <c r="D425" s="2"/>
      <c r="E425" s="2"/>
      <c r="F425" s="2"/>
      <c r="G425" s="2"/>
      <c r="H425" s="1"/>
      <c r="I425" s="1"/>
      <c r="J425" s="325" t="s">
        <v>32</v>
      </c>
      <c r="K425" s="325"/>
      <c r="L425" s="325"/>
      <c r="M425" s="325"/>
      <c r="N425" s="325"/>
      <c r="O425" s="325"/>
      <c r="P425" s="2"/>
      <c r="Q425" s="2"/>
    </row>
    <row r="426" spans="1:17" ht="20.25">
      <c r="A426" s="1"/>
      <c r="B426" s="1"/>
      <c r="C426" s="1"/>
      <c r="D426" s="2"/>
      <c r="E426" s="2"/>
      <c r="F426" s="2"/>
      <c r="G426" s="2"/>
      <c r="H426" s="1"/>
      <c r="I426" s="1"/>
      <c r="J426" s="326"/>
      <c r="K426" s="326"/>
      <c r="L426" s="312" t="s">
        <v>913</v>
      </c>
      <c r="M426" s="312"/>
      <c r="N426" s="1"/>
      <c r="O426" s="11"/>
      <c r="P426" s="11"/>
      <c r="Q426" s="11"/>
    </row>
    <row r="427" spans="1:17" ht="20.25">
      <c r="A427" s="1"/>
      <c r="B427" s="1"/>
      <c r="C427" s="1"/>
      <c r="D427" s="2"/>
      <c r="E427" s="2"/>
      <c r="F427" s="2"/>
      <c r="G427" s="2"/>
      <c r="H427" s="1"/>
      <c r="I427" s="1"/>
      <c r="J427" s="316" t="s">
        <v>741</v>
      </c>
      <c r="K427" s="316"/>
      <c r="L427" s="316"/>
      <c r="M427" s="316"/>
      <c r="N427" s="316"/>
      <c r="O427" s="316"/>
      <c r="P427" s="12"/>
      <c r="Q427" s="12"/>
    </row>
    <row r="428" spans="1:17" ht="20.25">
      <c r="A428" s="1"/>
      <c r="B428" s="1"/>
      <c r="C428" s="1"/>
      <c r="D428" s="2"/>
      <c r="E428" s="2"/>
      <c r="F428" s="2"/>
      <c r="G428" s="2"/>
      <c r="H428" s="1"/>
      <c r="I428" s="1"/>
      <c r="J428" s="12"/>
      <c r="K428" s="12"/>
      <c r="L428" s="12"/>
      <c r="M428" s="12"/>
      <c r="N428" s="12"/>
      <c r="O428" s="12"/>
      <c r="P428" s="12"/>
      <c r="Q428" s="12"/>
    </row>
    <row r="429" spans="1:17" ht="20.25">
      <c r="A429" s="317" t="s">
        <v>34</v>
      </c>
      <c r="B429" s="317"/>
      <c r="C429" s="317"/>
      <c r="D429" s="317"/>
      <c r="E429" s="317"/>
      <c r="F429" s="317"/>
      <c r="G429" s="317"/>
      <c r="H429" s="317"/>
      <c r="I429" s="317"/>
      <c r="J429" s="317"/>
      <c r="K429" s="317"/>
      <c r="L429" s="317"/>
      <c r="M429" s="317"/>
      <c r="N429" s="317"/>
      <c r="O429" s="317"/>
      <c r="P429" s="14"/>
      <c r="Q429" s="14"/>
    </row>
    <row r="430" spans="1:17" ht="20.25">
      <c r="A430" s="317" t="s">
        <v>56</v>
      </c>
      <c r="B430" s="317"/>
      <c r="C430" s="317"/>
      <c r="D430" s="317"/>
      <c r="E430" s="317"/>
      <c r="F430" s="317"/>
      <c r="G430" s="317"/>
      <c r="H430" s="317"/>
      <c r="I430" s="317"/>
      <c r="J430" s="317"/>
      <c r="K430" s="317"/>
      <c r="L430" s="317"/>
      <c r="M430" s="317"/>
      <c r="N430" s="317"/>
      <c r="O430" s="317"/>
      <c r="P430" s="14"/>
      <c r="Q430" s="14"/>
    </row>
    <row r="431" spans="1:17" ht="20.25">
      <c r="A431" s="1"/>
      <c r="B431" s="1"/>
      <c r="C431" s="1"/>
      <c r="D431" s="2"/>
      <c r="E431" s="2"/>
      <c r="F431" s="2"/>
      <c r="G431" s="2"/>
      <c r="H431" s="1"/>
      <c r="I431" s="1"/>
      <c r="J431" s="1"/>
      <c r="K431" s="48"/>
      <c r="L431" s="2"/>
      <c r="M431" s="2"/>
      <c r="N431" s="1"/>
      <c r="O431" s="11"/>
      <c r="P431" s="11"/>
      <c r="Q431" s="11"/>
    </row>
    <row r="432" spans="1:17" ht="20.25">
      <c r="A432" s="315" t="s">
        <v>26</v>
      </c>
      <c r="B432" s="315"/>
      <c r="C432" s="315"/>
      <c r="D432" s="315"/>
      <c r="E432" s="318" t="s">
        <v>33</v>
      </c>
      <c r="F432" s="318"/>
      <c r="G432" s="318"/>
      <c r="H432" s="318"/>
      <c r="I432" s="319"/>
      <c r="J432" s="318"/>
      <c r="K432" s="318"/>
      <c r="L432" s="318"/>
      <c r="M432" s="318"/>
      <c r="N432" s="318"/>
      <c r="O432" s="318"/>
      <c r="P432" s="318"/>
      <c r="Q432" s="318"/>
    </row>
    <row r="433" spans="1:17" ht="20.25">
      <c r="A433" s="315" t="s">
        <v>27</v>
      </c>
      <c r="B433" s="315"/>
      <c r="C433" s="315"/>
      <c r="D433" s="315"/>
      <c r="E433" s="318" t="s">
        <v>20</v>
      </c>
      <c r="F433" s="318"/>
      <c r="G433" s="318"/>
      <c r="H433" s="318"/>
      <c r="I433" s="319"/>
      <c r="J433" s="318"/>
      <c r="K433" s="318"/>
      <c r="L433" s="318"/>
      <c r="M433" s="318"/>
      <c r="N433" s="318"/>
      <c r="O433" s="318"/>
      <c r="P433" s="318"/>
      <c r="Q433" s="318"/>
    </row>
    <row r="434" spans="1:17" ht="20.25">
      <c r="A434" s="315" t="s">
        <v>28</v>
      </c>
      <c r="B434" s="315"/>
      <c r="C434" s="315"/>
      <c r="D434" s="315"/>
      <c r="E434" s="318" t="s">
        <v>21</v>
      </c>
      <c r="F434" s="318"/>
      <c r="G434" s="318"/>
      <c r="H434" s="318"/>
      <c r="I434" s="319"/>
      <c r="J434" s="318"/>
      <c r="K434" s="318"/>
      <c r="L434" s="318"/>
      <c r="M434" s="318"/>
      <c r="N434" s="318"/>
      <c r="O434" s="318"/>
      <c r="P434" s="318"/>
      <c r="Q434" s="318"/>
    </row>
    <row r="435" spans="1:17" ht="20.25">
      <c r="A435" s="315" t="s">
        <v>29</v>
      </c>
      <c r="B435" s="315"/>
      <c r="C435" s="315"/>
      <c r="D435" s="315"/>
      <c r="E435" s="318" t="s">
        <v>35</v>
      </c>
      <c r="F435" s="318"/>
      <c r="G435" s="318"/>
      <c r="H435" s="318"/>
      <c r="I435" s="319"/>
      <c r="J435" s="318"/>
      <c r="K435" s="318"/>
      <c r="L435" s="318"/>
      <c r="M435" s="318"/>
      <c r="N435" s="318"/>
      <c r="O435" s="318"/>
      <c r="P435" s="318"/>
      <c r="Q435" s="318"/>
    </row>
    <row r="436" spans="1:17" ht="20.25">
      <c r="A436" s="315" t="s">
        <v>14</v>
      </c>
      <c r="B436" s="315"/>
      <c r="C436" s="315"/>
      <c r="D436" s="315"/>
      <c r="E436" s="318">
        <v>8602060523</v>
      </c>
      <c r="F436" s="318"/>
      <c r="G436" s="318"/>
      <c r="H436" s="318"/>
      <c r="I436" s="319"/>
      <c r="J436" s="318"/>
      <c r="K436" s="318"/>
      <c r="L436" s="318"/>
      <c r="M436" s="318"/>
      <c r="N436" s="318"/>
      <c r="O436" s="318"/>
      <c r="P436" s="318"/>
      <c r="Q436" s="318"/>
    </row>
    <row r="437" spans="1:17" ht="20.25">
      <c r="A437" s="315" t="s">
        <v>13</v>
      </c>
      <c r="B437" s="315"/>
      <c r="C437" s="315"/>
      <c r="D437" s="315"/>
      <c r="E437" s="318">
        <v>860201001</v>
      </c>
      <c r="F437" s="318"/>
      <c r="G437" s="318"/>
      <c r="H437" s="318"/>
      <c r="I437" s="319"/>
      <c r="J437" s="318"/>
      <c r="K437" s="318"/>
      <c r="L437" s="318"/>
      <c r="M437" s="318"/>
      <c r="N437" s="318"/>
      <c r="O437" s="318"/>
      <c r="P437" s="318"/>
      <c r="Q437" s="318"/>
    </row>
    <row r="438" spans="1:17" ht="20.25">
      <c r="A438" s="315" t="s">
        <v>12</v>
      </c>
      <c r="B438" s="315"/>
      <c r="C438" s="315"/>
      <c r="D438" s="315"/>
      <c r="E438" s="318">
        <v>71136000000</v>
      </c>
      <c r="F438" s="318"/>
      <c r="G438" s="318"/>
      <c r="H438" s="318"/>
      <c r="I438" s="319"/>
      <c r="J438" s="318"/>
      <c r="K438" s="318"/>
      <c r="L438" s="318"/>
      <c r="M438" s="318"/>
      <c r="N438" s="318"/>
      <c r="O438" s="318"/>
      <c r="P438" s="318"/>
      <c r="Q438" s="318"/>
    </row>
    <row r="439" spans="1:17" ht="17.25">
      <c r="A439" s="335" t="s">
        <v>3</v>
      </c>
      <c r="B439" s="335" t="s">
        <v>1</v>
      </c>
      <c r="C439" s="335" t="s">
        <v>2</v>
      </c>
      <c r="D439" s="334" t="s">
        <v>11</v>
      </c>
      <c r="E439" s="334"/>
      <c r="F439" s="334"/>
      <c r="G439" s="334"/>
      <c r="H439" s="334"/>
      <c r="I439" s="334"/>
      <c r="J439" s="334"/>
      <c r="K439" s="334"/>
      <c r="L439" s="334"/>
      <c r="M439" s="334"/>
      <c r="N439" s="337" t="s">
        <v>18</v>
      </c>
      <c r="O439" s="333" t="s">
        <v>19</v>
      </c>
      <c r="P439" s="327" t="s">
        <v>54</v>
      </c>
      <c r="Q439" s="327" t="s">
        <v>52</v>
      </c>
    </row>
    <row r="440" spans="1:17" ht="84" customHeight="1">
      <c r="A440" s="335"/>
      <c r="B440" s="335"/>
      <c r="C440" s="335"/>
      <c r="D440" s="334" t="s">
        <v>16</v>
      </c>
      <c r="E440" s="334" t="s">
        <v>0</v>
      </c>
      <c r="F440" s="334" t="s">
        <v>5</v>
      </c>
      <c r="G440" s="334"/>
      <c r="H440" s="335" t="s">
        <v>7</v>
      </c>
      <c r="I440" s="334" t="s">
        <v>9</v>
      </c>
      <c r="J440" s="334"/>
      <c r="K440" s="336" t="s">
        <v>23</v>
      </c>
      <c r="L440" s="334" t="s">
        <v>4</v>
      </c>
      <c r="M440" s="334"/>
      <c r="N440" s="337"/>
      <c r="O440" s="333"/>
      <c r="P440" s="327"/>
      <c r="Q440" s="327"/>
    </row>
    <row r="441" spans="1:17" ht="155.25">
      <c r="A441" s="335"/>
      <c r="B441" s="335"/>
      <c r="C441" s="335"/>
      <c r="D441" s="334"/>
      <c r="E441" s="334"/>
      <c r="F441" s="265" t="s">
        <v>6</v>
      </c>
      <c r="G441" s="265" t="s">
        <v>17</v>
      </c>
      <c r="H441" s="335"/>
      <c r="I441" s="265" t="s">
        <v>8</v>
      </c>
      <c r="J441" s="265" t="s">
        <v>17</v>
      </c>
      <c r="K441" s="336"/>
      <c r="L441" s="265" t="s">
        <v>30</v>
      </c>
      <c r="M441" s="265" t="s">
        <v>31</v>
      </c>
      <c r="N441" s="337"/>
      <c r="O441" s="266" t="s">
        <v>10</v>
      </c>
      <c r="P441" s="327"/>
      <c r="Q441" s="327"/>
    </row>
    <row r="442" spans="1:17" ht="20.25">
      <c r="A442" s="4">
        <v>1</v>
      </c>
      <c r="B442" s="4">
        <v>2</v>
      </c>
      <c r="C442" s="4">
        <v>3</v>
      </c>
      <c r="D442" s="4">
        <v>4</v>
      </c>
      <c r="E442" s="4">
        <v>5</v>
      </c>
      <c r="F442" s="4">
        <v>6</v>
      </c>
      <c r="G442" s="4">
        <v>7</v>
      </c>
      <c r="H442" s="4">
        <v>8</v>
      </c>
      <c r="I442" s="4">
        <v>9</v>
      </c>
      <c r="J442" s="4">
        <v>10</v>
      </c>
      <c r="K442" s="112">
        <v>11</v>
      </c>
      <c r="L442" s="4">
        <v>12</v>
      </c>
      <c r="M442" s="4">
        <v>13</v>
      </c>
      <c r="N442" s="16">
        <v>14</v>
      </c>
      <c r="O442" s="16">
        <v>15</v>
      </c>
      <c r="P442" s="4">
        <v>16</v>
      </c>
      <c r="Q442" s="4">
        <v>17</v>
      </c>
    </row>
    <row r="443" spans="1:17" ht="20.25">
      <c r="A443" s="201"/>
      <c r="B443" s="202"/>
      <c r="C443" s="202"/>
      <c r="D443" s="203"/>
      <c r="E443" s="204"/>
      <c r="F443" s="202"/>
      <c r="G443" s="202"/>
      <c r="H443" s="202"/>
      <c r="I443" s="202"/>
      <c r="J443" s="202"/>
      <c r="K443" s="205"/>
      <c r="L443" s="202"/>
      <c r="M443" s="202"/>
      <c r="N443" s="17"/>
      <c r="O443" s="17"/>
      <c r="P443" s="202"/>
      <c r="Q443" s="206"/>
    </row>
    <row r="444" spans="1:17" ht="81">
      <c r="A444" s="96">
        <v>86</v>
      </c>
      <c r="B444" s="5" t="s">
        <v>86</v>
      </c>
      <c r="C444" s="5" t="s">
        <v>86</v>
      </c>
      <c r="D444" s="196" t="s">
        <v>893</v>
      </c>
      <c r="E444" s="6" t="s">
        <v>896</v>
      </c>
      <c r="F444" s="5">
        <v>366</v>
      </c>
      <c r="G444" s="5" t="s">
        <v>60</v>
      </c>
      <c r="H444" s="5">
        <v>2</v>
      </c>
      <c r="I444" s="24">
        <v>71136000000</v>
      </c>
      <c r="J444" s="211" t="s">
        <v>248</v>
      </c>
      <c r="K444" s="200">
        <v>258712</v>
      </c>
      <c r="L444" s="5" t="s">
        <v>104</v>
      </c>
      <c r="M444" s="24" t="s">
        <v>894</v>
      </c>
      <c r="N444" s="24" t="s">
        <v>63</v>
      </c>
      <c r="O444" s="211" t="s">
        <v>64</v>
      </c>
      <c r="P444" s="211" t="s">
        <v>64</v>
      </c>
      <c r="Q444" s="211" t="s">
        <v>64</v>
      </c>
    </row>
    <row r="445" spans="1:17" ht="121.5">
      <c r="A445" s="261">
        <v>342</v>
      </c>
      <c r="B445" s="5" t="s">
        <v>86</v>
      </c>
      <c r="C445" s="24" t="s">
        <v>897</v>
      </c>
      <c r="D445" s="196" t="s">
        <v>895</v>
      </c>
      <c r="E445" s="29" t="s">
        <v>898</v>
      </c>
      <c r="F445" s="24">
        <v>879</v>
      </c>
      <c r="G445" s="24" t="s">
        <v>182</v>
      </c>
      <c r="H445" s="123">
        <v>1</v>
      </c>
      <c r="I445" s="24">
        <v>71136000000</v>
      </c>
      <c r="J445" s="211" t="s">
        <v>248</v>
      </c>
      <c r="K445" s="200">
        <v>9555000</v>
      </c>
      <c r="L445" s="5" t="s">
        <v>104</v>
      </c>
      <c r="M445" s="24" t="s">
        <v>733</v>
      </c>
      <c r="N445" s="24" t="s">
        <v>63</v>
      </c>
      <c r="O445" s="211" t="s">
        <v>64</v>
      </c>
      <c r="P445" s="211" t="s">
        <v>64</v>
      </c>
      <c r="Q445" s="211" t="s">
        <v>64</v>
      </c>
    </row>
    <row r="446" spans="1:17" ht="81">
      <c r="A446" s="261">
        <v>343</v>
      </c>
      <c r="B446" s="5" t="s">
        <v>827</v>
      </c>
      <c r="C446" s="5" t="s">
        <v>900</v>
      </c>
      <c r="D446" s="196" t="s">
        <v>899</v>
      </c>
      <c r="E446" s="6" t="s">
        <v>885</v>
      </c>
      <c r="F446" s="5">
        <v>366</v>
      </c>
      <c r="G446" s="5" t="s">
        <v>60</v>
      </c>
      <c r="H446" s="5">
        <v>1</v>
      </c>
      <c r="I446" s="123">
        <v>71178000000</v>
      </c>
      <c r="J446" s="123" t="s">
        <v>606</v>
      </c>
      <c r="K446" s="200">
        <v>458225</v>
      </c>
      <c r="L446" s="5" t="s">
        <v>104</v>
      </c>
      <c r="M446" s="24" t="s">
        <v>733</v>
      </c>
      <c r="N446" s="24" t="s">
        <v>63</v>
      </c>
      <c r="O446" s="211" t="s">
        <v>64</v>
      </c>
      <c r="P446" s="211" t="s">
        <v>64</v>
      </c>
      <c r="Q446" s="211" t="s">
        <v>64</v>
      </c>
    </row>
    <row r="447" spans="1:17" ht="121.5">
      <c r="A447" s="96">
        <v>6</v>
      </c>
      <c r="B447" s="5" t="s">
        <v>105</v>
      </c>
      <c r="C447" s="5" t="s">
        <v>902</v>
      </c>
      <c r="D447" s="196" t="s">
        <v>901</v>
      </c>
      <c r="E447" s="31" t="s">
        <v>903</v>
      </c>
      <c r="F447" s="217">
        <v>796</v>
      </c>
      <c r="G447" s="217" t="s">
        <v>73</v>
      </c>
      <c r="H447" s="24">
        <v>3</v>
      </c>
      <c r="I447" s="24">
        <v>71136000000</v>
      </c>
      <c r="J447" s="211" t="s">
        <v>248</v>
      </c>
      <c r="K447" s="251">
        <v>311250</v>
      </c>
      <c r="L447" s="5" t="s">
        <v>104</v>
      </c>
      <c r="M447" s="34" t="s">
        <v>108</v>
      </c>
      <c r="N447" s="182" t="s">
        <v>81</v>
      </c>
      <c r="O447" s="27" t="s">
        <v>91</v>
      </c>
      <c r="P447" s="123" t="s">
        <v>64</v>
      </c>
      <c r="Q447" s="123" t="s">
        <v>64</v>
      </c>
    </row>
    <row r="448" spans="1:17" ht="70.5" customHeight="1">
      <c r="A448" s="96">
        <v>87</v>
      </c>
      <c r="B448" s="24" t="s">
        <v>117</v>
      </c>
      <c r="C448" s="24" t="s">
        <v>912</v>
      </c>
      <c r="D448" s="196" t="s">
        <v>905</v>
      </c>
      <c r="E448" s="6" t="s">
        <v>499</v>
      </c>
      <c r="F448" s="24">
        <v>879</v>
      </c>
      <c r="G448" s="24" t="s">
        <v>182</v>
      </c>
      <c r="H448" s="8">
        <v>1</v>
      </c>
      <c r="I448" s="24">
        <v>71136000000</v>
      </c>
      <c r="J448" s="211" t="s">
        <v>248</v>
      </c>
      <c r="K448" s="140">
        <v>8910947.66</v>
      </c>
      <c r="L448" s="5" t="s">
        <v>104</v>
      </c>
      <c r="M448" s="5" t="s">
        <v>90</v>
      </c>
      <c r="N448" s="182" t="s">
        <v>81</v>
      </c>
      <c r="O448" s="27" t="s">
        <v>91</v>
      </c>
      <c r="P448" s="123" t="s">
        <v>64</v>
      </c>
      <c r="Q448" s="123" t="s">
        <v>64</v>
      </c>
    </row>
    <row r="449" spans="1:17" ht="81.75" customHeight="1">
      <c r="A449" s="96">
        <v>145</v>
      </c>
      <c r="B449" s="24" t="s">
        <v>109</v>
      </c>
      <c r="C449" s="24" t="s">
        <v>904</v>
      </c>
      <c r="D449" s="28" t="s">
        <v>195</v>
      </c>
      <c r="E449" s="6" t="s">
        <v>196</v>
      </c>
      <c r="F449" s="24">
        <v>168</v>
      </c>
      <c r="G449" s="5" t="s">
        <v>85</v>
      </c>
      <c r="H449" s="108" t="s">
        <v>197</v>
      </c>
      <c r="I449" s="5">
        <v>71136000000</v>
      </c>
      <c r="J449" s="9" t="s">
        <v>248</v>
      </c>
      <c r="K449" s="50">
        <v>850000</v>
      </c>
      <c r="L449" s="338" t="s">
        <v>906</v>
      </c>
      <c r="M449" s="339"/>
      <c r="N449" s="339"/>
      <c r="O449" s="339"/>
      <c r="P449" s="339"/>
      <c r="Q449" s="340"/>
    </row>
    <row r="450" spans="1:17" ht="82.5" customHeight="1">
      <c r="A450" s="96">
        <v>182</v>
      </c>
      <c r="B450" s="5" t="s">
        <v>117</v>
      </c>
      <c r="C450" s="24" t="s">
        <v>904</v>
      </c>
      <c r="D450" s="6" t="s">
        <v>498</v>
      </c>
      <c r="E450" s="6" t="s">
        <v>499</v>
      </c>
      <c r="F450" s="5">
        <v>168</v>
      </c>
      <c r="G450" s="5" t="s">
        <v>85</v>
      </c>
      <c r="H450" s="5">
        <v>20.8</v>
      </c>
      <c r="I450" s="5">
        <v>10215572000</v>
      </c>
      <c r="J450" s="158" t="s">
        <v>430</v>
      </c>
      <c r="K450" s="142">
        <v>2683200</v>
      </c>
      <c r="L450" s="338" t="s">
        <v>906</v>
      </c>
      <c r="M450" s="339"/>
      <c r="N450" s="339"/>
      <c r="O450" s="339"/>
      <c r="P450" s="339"/>
      <c r="Q450" s="340"/>
    </row>
    <row r="451" spans="1:17" ht="70.5" customHeight="1">
      <c r="A451" s="174">
        <v>273</v>
      </c>
      <c r="B451" s="141" t="s">
        <v>117</v>
      </c>
      <c r="C451" s="24" t="s">
        <v>904</v>
      </c>
      <c r="D451" s="29" t="s">
        <v>708</v>
      </c>
      <c r="E451" s="29" t="s">
        <v>709</v>
      </c>
      <c r="F451" s="24">
        <v>168</v>
      </c>
      <c r="G451" s="5" t="s">
        <v>85</v>
      </c>
      <c r="H451" s="24">
        <v>2</v>
      </c>
      <c r="I451" s="24">
        <v>71178000000</v>
      </c>
      <c r="J451" s="123" t="s">
        <v>606</v>
      </c>
      <c r="K451" s="142">
        <v>224000</v>
      </c>
      <c r="L451" s="338" t="s">
        <v>906</v>
      </c>
      <c r="M451" s="339"/>
      <c r="N451" s="339"/>
      <c r="O451" s="339"/>
      <c r="P451" s="339"/>
      <c r="Q451" s="340"/>
    </row>
    <row r="452" spans="1:17" ht="70.5" customHeight="1">
      <c r="A452" s="174">
        <v>274</v>
      </c>
      <c r="B452" s="186" t="s">
        <v>117</v>
      </c>
      <c r="C452" s="24" t="s">
        <v>904</v>
      </c>
      <c r="D452" s="184" t="s">
        <v>710</v>
      </c>
      <c r="E452" s="184" t="s">
        <v>711</v>
      </c>
      <c r="F452" s="146">
        <v>168</v>
      </c>
      <c r="G452" s="5" t="s">
        <v>85</v>
      </c>
      <c r="H452" s="146">
        <v>20</v>
      </c>
      <c r="I452" s="146">
        <v>71178000000</v>
      </c>
      <c r="J452" s="123" t="s">
        <v>606</v>
      </c>
      <c r="K452" s="145">
        <v>2000000</v>
      </c>
      <c r="L452" s="338" t="s">
        <v>906</v>
      </c>
      <c r="M452" s="339"/>
      <c r="N452" s="339"/>
      <c r="O452" s="339"/>
      <c r="P452" s="339"/>
      <c r="Q452" s="340"/>
    </row>
    <row r="453" spans="1:17" ht="150" customHeight="1">
      <c r="A453" s="98">
        <v>39</v>
      </c>
      <c r="B453" s="24" t="s">
        <v>117</v>
      </c>
      <c r="C453" s="24" t="s">
        <v>909</v>
      </c>
      <c r="D453" s="196" t="s">
        <v>907</v>
      </c>
      <c r="E453" s="6" t="s">
        <v>908</v>
      </c>
      <c r="F453" s="24">
        <v>879</v>
      </c>
      <c r="G453" s="24" t="s">
        <v>182</v>
      </c>
      <c r="H453" s="8">
        <v>1</v>
      </c>
      <c r="I453" s="24">
        <v>71136000000</v>
      </c>
      <c r="J453" s="211" t="s">
        <v>248</v>
      </c>
      <c r="K453" s="140">
        <v>8188578</v>
      </c>
      <c r="L453" s="5" t="s">
        <v>104</v>
      </c>
      <c r="M453" s="5" t="s">
        <v>90</v>
      </c>
      <c r="N453" s="182" t="s">
        <v>81</v>
      </c>
      <c r="O453" s="27" t="s">
        <v>91</v>
      </c>
      <c r="P453" s="123" t="s">
        <v>64</v>
      </c>
      <c r="Q453" s="123" t="s">
        <v>64</v>
      </c>
    </row>
    <row r="454" spans="1:17" ht="150" customHeight="1">
      <c r="A454" s="96">
        <v>139</v>
      </c>
      <c r="B454" s="98" t="s">
        <v>117</v>
      </c>
      <c r="C454" s="24" t="s">
        <v>171</v>
      </c>
      <c r="D454" s="6" t="s">
        <v>188</v>
      </c>
      <c r="E454" s="28" t="s">
        <v>189</v>
      </c>
      <c r="F454" s="24">
        <v>168</v>
      </c>
      <c r="G454" s="5" t="s">
        <v>85</v>
      </c>
      <c r="H454" s="5">
        <v>17.024</v>
      </c>
      <c r="I454" s="5">
        <v>71136000000</v>
      </c>
      <c r="J454" s="9" t="s">
        <v>248</v>
      </c>
      <c r="K454" s="50">
        <v>3825000</v>
      </c>
      <c r="L454" s="338" t="s">
        <v>906</v>
      </c>
      <c r="M454" s="339"/>
      <c r="N454" s="339"/>
      <c r="O454" s="339"/>
      <c r="P454" s="339"/>
      <c r="Q454" s="340"/>
    </row>
    <row r="455" spans="1:17" ht="150" customHeight="1">
      <c r="A455" s="96">
        <v>158</v>
      </c>
      <c r="B455" s="5" t="s">
        <v>117</v>
      </c>
      <c r="C455" s="5" t="s">
        <v>451</v>
      </c>
      <c r="D455" s="6" t="s">
        <v>452</v>
      </c>
      <c r="E455" s="6" t="s">
        <v>450</v>
      </c>
      <c r="F455" s="5">
        <v>166</v>
      </c>
      <c r="G455" s="24" t="s">
        <v>173</v>
      </c>
      <c r="H455" s="5">
        <v>7000</v>
      </c>
      <c r="I455" s="5">
        <v>10215572000</v>
      </c>
      <c r="J455" s="158" t="s">
        <v>430</v>
      </c>
      <c r="K455" s="142">
        <v>1894860</v>
      </c>
      <c r="L455" s="338" t="s">
        <v>906</v>
      </c>
      <c r="M455" s="339"/>
      <c r="N455" s="339"/>
      <c r="O455" s="339"/>
      <c r="P455" s="339"/>
      <c r="Q455" s="340"/>
    </row>
    <row r="456" spans="1:17" ht="150" customHeight="1">
      <c r="A456" s="174">
        <v>253</v>
      </c>
      <c r="B456" s="141" t="s">
        <v>117</v>
      </c>
      <c r="C456" s="24" t="s">
        <v>668</v>
      </c>
      <c r="D456" s="29" t="s">
        <v>669</v>
      </c>
      <c r="E456" s="29" t="s">
        <v>670</v>
      </c>
      <c r="F456" s="24">
        <v>168</v>
      </c>
      <c r="G456" s="5" t="s">
        <v>85</v>
      </c>
      <c r="H456" s="24">
        <v>2</v>
      </c>
      <c r="I456" s="24">
        <v>71178000000</v>
      </c>
      <c r="J456" s="123" t="s">
        <v>606</v>
      </c>
      <c r="K456" s="142">
        <v>424000</v>
      </c>
      <c r="L456" s="338" t="s">
        <v>906</v>
      </c>
      <c r="M456" s="339"/>
      <c r="N456" s="339"/>
      <c r="O456" s="339"/>
      <c r="P456" s="339"/>
      <c r="Q456" s="340"/>
    </row>
    <row r="457" spans="1:17" ht="121.5">
      <c r="A457" s="98">
        <v>138</v>
      </c>
      <c r="B457" s="24" t="s">
        <v>712</v>
      </c>
      <c r="C457" s="24" t="s">
        <v>911</v>
      </c>
      <c r="D457" s="6" t="s">
        <v>910</v>
      </c>
      <c r="E457" s="28" t="s">
        <v>189</v>
      </c>
      <c r="F457" s="24">
        <v>879</v>
      </c>
      <c r="G457" s="24" t="s">
        <v>182</v>
      </c>
      <c r="H457" s="8">
        <v>1</v>
      </c>
      <c r="I457" s="24">
        <v>71136000000</v>
      </c>
      <c r="J457" s="211" t="s">
        <v>248</v>
      </c>
      <c r="K457" s="140">
        <v>1120833.33</v>
      </c>
      <c r="L457" s="5" t="s">
        <v>104</v>
      </c>
      <c r="M457" s="5" t="s">
        <v>90</v>
      </c>
      <c r="N457" s="182" t="s">
        <v>81</v>
      </c>
      <c r="O457" s="27" t="s">
        <v>91</v>
      </c>
      <c r="P457" s="123" t="s">
        <v>64</v>
      </c>
      <c r="Q457" s="123" t="s">
        <v>64</v>
      </c>
    </row>
    <row r="458" spans="1:17" ht="60.75">
      <c r="A458" s="174">
        <v>255</v>
      </c>
      <c r="B458" s="141" t="s">
        <v>150</v>
      </c>
      <c r="C458" s="24" t="s">
        <v>673</v>
      </c>
      <c r="D458" s="29" t="s">
        <v>674</v>
      </c>
      <c r="E458" s="29" t="s">
        <v>675</v>
      </c>
      <c r="F458" s="24">
        <v>166</v>
      </c>
      <c r="G458" s="5" t="s">
        <v>85</v>
      </c>
      <c r="H458" s="24">
        <v>6</v>
      </c>
      <c r="I458" s="24">
        <v>71178000000</v>
      </c>
      <c r="J458" s="123" t="s">
        <v>606</v>
      </c>
      <c r="K458" s="142">
        <v>319680</v>
      </c>
      <c r="L458" s="338" t="s">
        <v>906</v>
      </c>
      <c r="M458" s="339"/>
      <c r="N458" s="339"/>
      <c r="O458" s="339"/>
      <c r="P458" s="339"/>
      <c r="Q458" s="340"/>
    </row>
    <row r="459" spans="1:17" ht="20.25">
      <c r="A459" s="268"/>
      <c r="B459" s="116"/>
      <c r="C459" s="116"/>
      <c r="D459" s="111"/>
      <c r="E459" s="269"/>
      <c r="F459" s="116"/>
      <c r="G459" s="116"/>
      <c r="H459" s="273"/>
      <c r="I459" s="116"/>
      <c r="J459" s="270"/>
      <c r="K459" s="271"/>
      <c r="L459" s="11"/>
      <c r="M459" s="11"/>
      <c r="N459" s="272"/>
      <c r="O459" s="116"/>
      <c r="P459" s="116"/>
      <c r="Q459" s="116"/>
    </row>
    <row r="460" spans="1:17" ht="21" customHeight="1">
      <c r="A460" s="113"/>
      <c r="B460" s="331" t="s">
        <v>388</v>
      </c>
      <c r="C460" s="331"/>
      <c r="D460" s="331"/>
      <c r="E460" s="114"/>
      <c r="F460" s="331" t="s">
        <v>389</v>
      </c>
      <c r="G460" s="331"/>
      <c r="H460" s="331"/>
      <c r="I460" s="63"/>
      <c r="J460" s="63"/>
      <c r="K460" s="115"/>
      <c r="L460" s="11"/>
      <c r="M460" s="11"/>
      <c r="N460" s="116"/>
      <c r="O460" s="116"/>
      <c r="P460" s="117"/>
      <c r="Q460" s="117"/>
    </row>
    <row r="461" spans="1:17" ht="21" customHeight="1">
      <c r="A461" s="113"/>
      <c r="B461" s="267"/>
      <c r="C461" s="267"/>
      <c r="D461" s="267"/>
      <c r="E461" s="114"/>
      <c r="F461" s="267"/>
      <c r="G461" s="267"/>
      <c r="H461" s="267"/>
      <c r="I461" s="63"/>
      <c r="J461" s="63"/>
      <c r="K461" s="115"/>
      <c r="L461" s="11"/>
      <c r="M461" s="11"/>
      <c r="N461" s="116"/>
      <c r="O461" s="116"/>
      <c r="P461" s="117"/>
      <c r="Q461" s="117"/>
    </row>
    <row r="462" ht="15.75"/>
    <row r="463" spans="2:4" ht="20.25">
      <c r="B463" s="331" t="s">
        <v>789</v>
      </c>
      <c r="C463" s="331"/>
      <c r="D463" s="331"/>
    </row>
    <row r="464" spans="2:7" ht="26.25" customHeight="1">
      <c r="B464" s="332" t="s">
        <v>47</v>
      </c>
      <c r="C464" s="332"/>
      <c r="D464" s="332"/>
      <c r="E464" s="341" t="s">
        <v>48</v>
      </c>
      <c r="F464" s="341"/>
      <c r="G464" s="341"/>
    </row>
    <row r="465" ht="15.75"/>
    <row r="466" spans="1:17" ht="20.25">
      <c r="A466" s="1" t="s">
        <v>22</v>
      </c>
      <c r="B466" s="1"/>
      <c r="C466" s="1"/>
      <c r="D466" s="2"/>
      <c r="E466" s="2"/>
      <c r="F466" s="2"/>
      <c r="G466" s="2"/>
      <c r="H466" s="1"/>
      <c r="I466" s="1"/>
      <c r="J466" s="325" t="s">
        <v>15</v>
      </c>
      <c r="K466" s="325"/>
      <c r="L466" s="325"/>
      <c r="M466" s="325"/>
      <c r="N466" s="325"/>
      <c r="O466" s="325"/>
      <c r="P466" s="2"/>
      <c r="Q466" s="2"/>
    </row>
    <row r="467" spans="1:17" ht="20.25">
      <c r="A467" s="1"/>
      <c r="B467" s="1"/>
      <c r="C467" s="1"/>
      <c r="D467" s="2"/>
      <c r="E467" s="2"/>
      <c r="F467" s="2"/>
      <c r="G467" s="2"/>
      <c r="H467" s="1"/>
      <c r="I467" s="1"/>
      <c r="J467" s="325" t="s">
        <v>24</v>
      </c>
      <c r="K467" s="325"/>
      <c r="L467" s="325"/>
      <c r="M467" s="325"/>
      <c r="N467" s="325"/>
      <c r="O467" s="325"/>
      <c r="P467" s="2"/>
      <c r="Q467" s="2"/>
    </row>
    <row r="468" spans="1:17" ht="20.25">
      <c r="A468" s="1"/>
      <c r="B468" s="1"/>
      <c r="C468" s="1"/>
      <c r="D468" s="2"/>
      <c r="E468" s="2"/>
      <c r="F468" s="2"/>
      <c r="G468" s="2"/>
      <c r="H468" s="1"/>
      <c r="I468" s="1"/>
      <c r="J468" s="325" t="s">
        <v>32</v>
      </c>
      <c r="K468" s="325"/>
      <c r="L468" s="325"/>
      <c r="M468" s="325"/>
      <c r="N468" s="325"/>
      <c r="O468" s="325"/>
      <c r="P468" s="2"/>
      <c r="Q468" s="2"/>
    </row>
    <row r="469" spans="1:17" ht="20.25">
      <c r="A469" s="1"/>
      <c r="B469" s="1"/>
      <c r="C469" s="1"/>
      <c r="D469" s="2"/>
      <c r="E469" s="2"/>
      <c r="F469" s="2"/>
      <c r="G469" s="2"/>
      <c r="H469" s="1"/>
      <c r="I469" s="1"/>
      <c r="J469" s="326"/>
      <c r="K469" s="326"/>
      <c r="L469" s="312" t="s">
        <v>25</v>
      </c>
      <c r="M469" s="312"/>
      <c r="N469" s="1"/>
      <c r="O469" s="11"/>
      <c r="P469" s="11"/>
      <c r="Q469" s="11"/>
    </row>
    <row r="470" spans="1:17" ht="20.25">
      <c r="A470" s="1"/>
      <c r="B470" s="1"/>
      <c r="C470" s="1"/>
      <c r="D470" s="2"/>
      <c r="E470" s="2"/>
      <c r="F470" s="2"/>
      <c r="G470" s="2"/>
      <c r="H470" s="1"/>
      <c r="I470" s="1"/>
      <c r="J470" s="316" t="s">
        <v>741</v>
      </c>
      <c r="K470" s="316"/>
      <c r="L470" s="316"/>
      <c r="M470" s="316"/>
      <c r="N470" s="316"/>
      <c r="O470" s="316"/>
      <c r="P470" s="12"/>
      <c r="Q470" s="12"/>
    </row>
    <row r="471" spans="1:17" ht="20.25">
      <c r="A471" s="1"/>
      <c r="B471" s="1"/>
      <c r="C471" s="1"/>
      <c r="D471" s="2"/>
      <c r="E471" s="2"/>
      <c r="F471" s="2"/>
      <c r="G471" s="2"/>
      <c r="H471" s="1"/>
      <c r="I471" s="1"/>
      <c r="J471" s="15"/>
      <c r="K471" s="46"/>
      <c r="L471" s="13"/>
      <c r="M471" s="13"/>
      <c r="N471" s="14"/>
      <c r="O471" s="15"/>
      <c r="P471" s="15"/>
      <c r="Q471" s="15"/>
    </row>
    <row r="472" spans="1:17" ht="20.25">
      <c r="A472" s="1"/>
      <c r="B472" s="1"/>
      <c r="C472" s="1"/>
      <c r="D472" s="2"/>
      <c r="E472" s="2"/>
      <c r="F472" s="2"/>
      <c r="G472" s="2"/>
      <c r="H472" s="1"/>
      <c r="I472" s="1"/>
      <c r="J472" s="11"/>
      <c r="K472" s="47"/>
      <c r="L472" s="2"/>
      <c r="M472" s="2"/>
      <c r="N472" s="1"/>
      <c r="O472" s="11"/>
      <c r="P472" s="11"/>
      <c r="Q472" s="11"/>
    </row>
    <row r="473" spans="1:17" ht="20.25">
      <c r="A473" s="317" t="s">
        <v>34</v>
      </c>
      <c r="B473" s="317"/>
      <c r="C473" s="317"/>
      <c r="D473" s="317"/>
      <c r="E473" s="317"/>
      <c r="F473" s="317"/>
      <c r="G473" s="317"/>
      <c r="H473" s="317"/>
      <c r="I473" s="317"/>
      <c r="J473" s="317"/>
      <c r="K473" s="317"/>
      <c r="L473" s="317"/>
      <c r="M473" s="317"/>
      <c r="N473" s="317"/>
      <c r="O473" s="317"/>
      <c r="P473" s="14"/>
      <c r="Q473" s="14"/>
    </row>
    <row r="474" spans="1:17" ht="20.25">
      <c r="A474" s="317" t="s">
        <v>56</v>
      </c>
      <c r="B474" s="317"/>
      <c r="C474" s="317"/>
      <c r="D474" s="317"/>
      <c r="E474" s="317"/>
      <c r="F474" s="317"/>
      <c r="G474" s="317"/>
      <c r="H474" s="317"/>
      <c r="I474" s="317"/>
      <c r="J474" s="317"/>
      <c r="K474" s="317"/>
      <c r="L474" s="317"/>
      <c r="M474" s="317"/>
      <c r="N474" s="317"/>
      <c r="O474" s="317"/>
      <c r="P474" s="14"/>
      <c r="Q474" s="14"/>
    </row>
    <row r="475" spans="1:17" ht="20.25">
      <c r="A475" s="1"/>
      <c r="B475" s="1"/>
      <c r="C475" s="1"/>
      <c r="D475" s="2"/>
      <c r="E475" s="2"/>
      <c r="F475" s="2"/>
      <c r="G475" s="2"/>
      <c r="H475" s="1"/>
      <c r="I475" s="1"/>
      <c r="J475" s="1"/>
      <c r="K475" s="48"/>
      <c r="L475" s="2"/>
      <c r="M475" s="2"/>
      <c r="N475" s="1"/>
      <c r="O475" s="11"/>
      <c r="P475" s="11"/>
      <c r="Q475" s="11"/>
    </row>
    <row r="476" spans="1:17" ht="20.25">
      <c r="A476" s="315" t="s">
        <v>26</v>
      </c>
      <c r="B476" s="315"/>
      <c r="C476" s="315"/>
      <c r="D476" s="315"/>
      <c r="E476" s="318" t="s">
        <v>33</v>
      </c>
      <c r="F476" s="318"/>
      <c r="G476" s="318"/>
      <c r="H476" s="318"/>
      <c r="I476" s="319"/>
      <c r="J476" s="318"/>
      <c r="K476" s="318"/>
      <c r="L476" s="318"/>
      <c r="M476" s="318"/>
      <c r="N476" s="318"/>
      <c r="O476" s="318"/>
      <c r="P476" s="318"/>
      <c r="Q476" s="318"/>
    </row>
    <row r="477" spans="1:17" ht="20.25">
      <c r="A477" s="315" t="s">
        <v>27</v>
      </c>
      <c r="B477" s="315"/>
      <c r="C477" s="315"/>
      <c r="D477" s="315"/>
      <c r="E477" s="318" t="s">
        <v>20</v>
      </c>
      <c r="F477" s="318"/>
      <c r="G477" s="318"/>
      <c r="H477" s="318"/>
      <c r="I477" s="319"/>
      <c r="J477" s="318"/>
      <c r="K477" s="318"/>
      <c r="L477" s="318"/>
      <c r="M477" s="318"/>
      <c r="N477" s="318"/>
      <c r="O477" s="318"/>
      <c r="P477" s="318"/>
      <c r="Q477" s="318"/>
    </row>
    <row r="478" spans="1:17" ht="20.25">
      <c r="A478" s="315" t="s">
        <v>28</v>
      </c>
      <c r="B478" s="315"/>
      <c r="C478" s="315"/>
      <c r="D478" s="315"/>
      <c r="E478" s="318" t="s">
        <v>21</v>
      </c>
      <c r="F478" s="318"/>
      <c r="G478" s="318"/>
      <c r="H478" s="318"/>
      <c r="I478" s="319"/>
      <c r="J478" s="318"/>
      <c r="K478" s="318"/>
      <c r="L478" s="318"/>
      <c r="M478" s="318"/>
      <c r="N478" s="318"/>
      <c r="O478" s="318"/>
      <c r="P478" s="318"/>
      <c r="Q478" s="318"/>
    </row>
    <row r="479" spans="1:17" ht="20.25">
      <c r="A479" s="315" t="s">
        <v>29</v>
      </c>
      <c r="B479" s="315"/>
      <c r="C479" s="315"/>
      <c r="D479" s="315"/>
      <c r="E479" s="318" t="s">
        <v>35</v>
      </c>
      <c r="F479" s="318"/>
      <c r="G479" s="318"/>
      <c r="H479" s="318"/>
      <c r="I479" s="319"/>
      <c r="J479" s="318"/>
      <c r="K479" s="318"/>
      <c r="L479" s="318"/>
      <c r="M479" s="318"/>
      <c r="N479" s="318"/>
      <c r="O479" s="318"/>
      <c r="P479" s="318"/>
      <c r="Q479" s="318"/>
    </row>
    <row r="480" spans="1:17" ht="20.25">
      <c r="A480" s="315" t="s">
        <v>14</v>
      </c>
      <c r="B480" s="315"/>
      <c r="C480" s="315"/>
      <c r="D480" s="315"/>
      <c r="E480" s="318">
        <v>8602060523</v>
      </c>
      <c r="F480" s="318"/>
      <c r="G480" s="318"/>
      <c r="H480" s="318"/>
      <c r="I480" s="319"/>
      <c r="J480" s="318"/>
      <c r="K480" s="318"/>
      <c r="L480" s="318"/>
      <c r="M480" s="318"/>
      <c r="N480" s="318"/>
      <c r="O480" s="318"/>
      <c r="P480" s="318"/>
      <c r="Q480" s="318"/>
    </row>
    <row r="481" spans="1:17" ht="20.25">
      <c r="A481" s="315" t="s">
        <v>13</v>
      </c>
      <c r="B481" s="315"/>
      <c r="C481" s="315"/>
      <c r="D481" s="315"/>
      <c r="E481" s="318">
        <v>860201001</v>
      </c>
      <c r="F481" s="318"/>
      <c r="G481" s="318"/>
      <c r="H481" s="318"/>
      <c r="I481" s="319"/>
      <c r="J481" s="318"/>
      <c r="K481" s="318"/>
      <c r="L481" s="318"/>
      <c r="M481" s="318"/>
      <c r="N481" s="318"/>
      <c r="O481" s="318"/>
      <c r="P481" s="318"/>
      <c r="Q481" s="318"/>
    </row>
    <row r="482" spans="1:17" ht="20.25">
      <c r="A482" s="315" t="s">
        <v>12</v>
      </c>
      <c r="B482" s="315"/>
      <c r="C482" s="315"/>
      <c r="D482" s="315"/>
      <c r="E482" s="318">
        <v>71136000000</v>
      </c>
      <c r="F482" s="318"/>
      <c r="G482" s="318"/>
      <c r="H482" s="318"/>
      <c r="I482" s="319"/>
      <c r="J482" s="318"/>
      <c r="K482" s="318"/>
      <c r="L482" s="318"/>
      <c r="M482" s="318"/>
      <c r="N482" s="318"/>
      <c r="O482" s="318"/>
      <c r="P482" s="318"/>
      <c r="Q482" s="318"/>
    </row>
    <row r="483" spans="1:17" ht="20.25">
      <c r="A483" s="325"/>
      <c r="B483" s="325"/>
      <c r="C483" s="325"/>
      <c r="D483" s="325"/>
      <c r="E483" s="2"/>
      <c r="F483" s="2"/>
      <c r="G483" s="2"/>
      <c r="H483" s="1"/>
      <c r="I483" s="1"/>
      <c r="J483" s="1"/>
      <c r="K483" s="48"/>
      <c r="L483" s="2"/>
      <c r="M483" s="2"/>
      <c r="N483" s="1"/>
      <c r="O483" s="11"/>
      <c r="P483" s="11"/>
      <c r="Q483" s="11"/>
    </row>
    <row r="484" spans="1:17" ht="17.25">
      <c r="A484" s="335" t="s">
        <v>3</v>
      </c>
      <c r="B484" s="335" t="s">
        <v>1</v>
      </c>
      <c r="C484" s="335" t="s">
        <v>2</v>
      </c>
      <c r="D484" s="334" t="s">
        <v>11</v>
      </c>
      <c r="E484" s="334"/>
      <c r="F484" s="334"/>
      <c r="G484" s="334"/>
      <c r="H484" s="334"/>
      <c r="I484" s="334"/>
      <c r="J484" s="334"/>
      <c r="K484" s="334"/>
      <c r="L484" s="334"/>
      <c r="M484" s="334"/>
      <c r="N484" s="337" t="s">
        <v>18</v>
      </c>
      <c r="O484" s="333" t="s">
        <v>19</v>
      </c>
      <c r="P484" s="327" t="s">
        <v>54</v>
      </c>
      <c r="Q484" s="327" t="s">
        <v>52</v>
      </c>
    </row>
    <row r="485" spans="1:17" ht="84" customHeight="1">
      <c r="A485" s="335"/>
      <c r="B485" s="335"/>
      <c r="C485" s="335"/>
      <c r="D485" s="334" t="s">
        <v>16</v>
      </c>
      <c r="E485" s="334" t="s">
        <v>0</v>
      </c>
      <c r="F485" s="334" t="s">
        <v>5</v>
      </c>
      <c r="G485" s="334"/>
      <c r="H485" s="335" t="s">
        <v>7</v>
      </c>
      <c r="I485" s="334" t="s">
        <v>9</v>
      </c>
      <c r="J485" s="334"/>
      <c r="K485" s="336" t="s">
        <v>23</v>
      </c>
      <c r="L485" s="334" t="s">
        <v>4</v>
      </c>
      <c r="M485" s="334"/>
      <c r="N485" s="337"/>
      <c r="O485" s="333"/>
      <c r="P485" s="327"/>
      <c r="Q485" s="327"/>
    </row>
    <row r="486" spans="1:17" ht="198">
      <c r="A486" s="335"/>
      <c r="B486" s="335"/>
      <c r="C486" s="335"/>
      <c r="D486" s="334"/>
      <c r="E486" s="334"/>
      <c r="F486" s="274" t="s">
        <v>6</v>
      </c>
      <c r="G486" s="274" t="s">
        <v>17</v>
      </c>
      <c r="H486" s="335"/>
      <c r="I486" s="274" t="s">
        <v>8</v>
      </c>
      <c r="J486" s="274" t="s">
        <v>17</v>
      </c>
      <c r="K486" s="336"/>
      <c r="L486" s="274" t="s">
        <v>30</v>
      </c>
      <c r="M486" s="274" t="s">
        <v>31</v>
      </c>
      <c r="N486" s="337"/>
      <c r="O486" s="275" t="s">
        <v>10</v>
      </c>
      <c r="P486" s="327"/>
      <c r="Q486" s="327"/>
    </row>
    <row r="487" spans="1:17" ht="20.25">
      <c r="A487" s="4">
        <v>1</v>
      </c>
      <c r="B487" s="4">
        <v>2</v>
      </c>
      <c r="C487" s="4">
        <v>3</v>
      </c>
      <c r="D487" s="4">
        <v>4</v>
      </c>
      <c r="E487" s="4">
        <v>5</v>
      </c>
      <c r="F487" s="4">
        <v>6</v>
      </c>
      <c r="G487" s="4">
        <v>7</v>
      </c>
      <c r="H487" s="4">
        <v>8</v>
      </c>
      <c r="I487" s="4">
        <v>9</v>
      </c>
      <c r="J487" s="4">
        <v>10</v>
      </c>
      <c r="K487" s="112">
        <v>11</v>
      </c>
      <c r="L487" s="4">
        <v>12</v>
      </c>
      <c r="M487" s="4">
        <v>13</v>
      </c>
      <c r="N487" s="16">
        <v>14</v>
      </c>
      <c r="O487" s="16">
        <v>15</v>
      </c>
      <c r="P487" s="4">
        <v>16</v>
      </c>
      <c r="Q487" s="4">
        <v>17</v>
      </c>
    </row>
    <row r="488" spans="1:17" ht="20.25">
      <c r="A488" s="201"/>
      <c r="B488" s="202"/>
      <c r="C488" s="202"/>
      <c r="D488" s="203"/>
      <c r="E488" s="204"/>
      <c r="F488" s="202"/>
      <c r="G488" s="202"/>
      <c r="H488" s="202"/>
      <c r="I488" s="202"/>
      <c r="J488" s="202"/>
      <c r="K488" s="205"/>
      <c r="L488" s="202"/>
      <c r="M488" s="202"/>
      <c r="N488" s="17"/>
      <c r="O488" s="17"/>
      <c r="P488" s="202"/>
      <c r="Q488" s="206"/>
    </row>
    <row r="489" spans="1:17" ht="168.75" customHeight="1">
      <c r="A489" s="208">
        <v>344</v>
      </c>
      <c r="B489" s="24" t="s">
        <v>600</v>
      </c>
      <c r="C489" s="24" t="s">
        <v>916</v>
      </c>
      <c r="D489" s="220" t="s">
        <v>915</v>
      </c>
      <c r="E489" s="249" t="s">
        <v>484</v>
      </c>
      <c r="F489" s="5">
        <v>366</v>
      </c>
      <c r="G489" s="5" t="s">
        <v>60</v>
      </c>
      <c r="H489" s="5">
        <v>1</v>
      </c>
      <c r="I489" s="24">
        <v>71136000000</v>
      </c>
      <c r="J489" s="211" t="s">
        <v>248</v>
      </c>
      <c r="K489" s="200">
        <v>5250000</v>
      </c>
      <c r="L489" s="5" t="s">
        <v>104</v>
      </c>
      <c r="M489" s="24" t="s">
        <v>914</v>
      </c>
      <c r="N489" s="24" t="s">
        <v>63</v>
      </c>
      <c r="O489" s="211" t="s">
        <v>64</v>
      </c>
      <c r="P489" s="211" t="s">
        <v>64</v>
      </c>
      <c r="Q489" s="211" t="s">
        <v>64</v>
      </c>
    </row>
    <row r="490" spans="1:17" ht="81">
      <c r="A490" s="208">
        <v>345</v>
      </c>
      <c r="B490" s="24" t="s">
        <v>638</v>
      </c>
      <c r="C490" s="24" t="s">
        <v>918</v>
      </c>
      <c r="D490" s="29" t="s">
        <v>917</v>
      </c>
      <c r="E490" s="177" t="s">
        <v>919</v>
      </c>
      <c r="F490" s="24">
        <v>879</v>
      </c>
      <c r="G490" s="24" t="s">
        <v>182</v>
      </c>
      <c r="H490" s="123">
        <v>1</v>
      </c>
      <c r="I490" s="24">
        <v>71136000000</v>
      </c>
      <c r="J490" s="211" t="s">
        <v>248</v>
      </c>
      <c r="K490" s="200">
        <v>118000</v>
      </c>
      <c r="L490" s="5" t="s">
        <v>104</v>
      </c>
      <c r="M490" s="24" t="s">
        <v>920</v>
      </c>
      <c r="N490" s="24" t="s">
        <v>63</v>
      </c>
      <c r="O490" s="211" t="s">
        <v>64</v>
      </c>
      <c r="P490" s="211" t="s">
        <v>64</v>
      </c>
      <c r="Q490" s="211" t="s">
        <v>64</v>
      </c>
    </row>
    <row r="491" spans="1:17" ht="81">
      <c r="A491" s="208">
        <v>346</v>
      </c>
      <c r="B491" s="24" t="s">
        <v>638</v>
      </c>
      <c r="C491" s="24" t="s">
        <v>918</v>
      </c>
      <c r="D491" s="28" t="s">
        <v>921</v>
      </c>
      <c r="E491" s="177" t="s">
        <v>919</v>
      </c>
      <c r="F491" s="24">
        <v>879</v>
      </c>
      <c r="G491" s="24" t="s">
        <v>182</v>
      </c>
      <c r="H491" s="123">
        <v>1</v>
      </c>
      <c r="I491" s="24">
        <v>71136000000</v>
      </c>
      <c r="J491" s="211" t="s">
        <v>248</v>
      </c>
      <c r="K491" s="200">
        <v>155000</v>
      </c>
      <c r="L491" s="5" t="s">
        <v>104</v>
      </c>
      <c r="M491" s="24" t="s">
        <v>920</v>
      </c>
      <c r="N491" s="24" t="s">
        <v>63</v>
      </c>
      <c r="O491" s="211" t="s">
        <v>64</v>
      </c>
      <c r="P491" s="211" t="s">
        <v>64</v>
      </c>
      <c r="Q491" s="211" t="s">
        <v>64</v>
      </c>
    </row>
    <row r="492" spans="1:17" ht="60.75">
      <c r="A492" s="258">
        <v>133</v>
      </c>
      <c r="B492" s="98" t="s">
        <v>117</v>
      </c>
      <c r="C492" s="24" t="s">
        <v>923</v>
      </c>
      <c r="D492" s="29" t="s">
        <v>922</v>
      </c>
      <c r="E492" s="6" t="s">
        <v>187</v>
      </c>
      <c r="F492" s="24">
        <v>879</v>
      </c>
      <c r="G492" s="24" t="s">
        <v>182</v>
      </c>
      <c r="H492" s="123">
        <v>1</v>
      </c>
      <c r="I492" s="5">
        <v>71136000000</v>
      </c>
      <c r="J492" s="9" t="s">
        <v>248</v>
      </c>
      <c r="K492" s="50">
        <v>2330983.33</v>
      </c>
      <c r="L492" s="30" t="s">
        <v>104</v>
      </c>
      <c r="M492" s="5" t="s">
        <v>61</v>
      </c>
      <c r="N492" s="5" t="s">
        <v>63</v>
      </c>
      <c r="O492" s="5" t="s">
        <v>64</v>
      </c>
      <c r="P492" s="5" t="s">
        <v>64</v>
      </c>
      <c r="Q492" s="5" t="s">
        <v>64</v>
      </c>
    </row>
    <row r="493" spans="1:17" ht="93.75">
      <c r="A493" s="96">
        <v>157</v>
      </c>
      <c r="B493" s="5" t="s">
        <v>117</v>
      </c>
      <c r="C493" s="24" t="s">
        <v>923</v>
      </c>
      <c r="D493" s="6" t="s">
        <v>449</v>
      </c>
      <c r="E493" s="6" t="s">
        <v>450</v>
      </c>
      <c r="F493" s="5">
        <v>166</v>
      </c>
      <c r="G493" s="24" t="s">
        <v>173</v>
      </c>
      <c r="H493" s="5">
        <v>3680</v>
      </c>
      <c r="I493" s="5">
        <v>10215572000</v>
      </c>
      <c r="J493" s="158" t="s">
        <v>430</v>
      </c>
      <c r="K493" s="142">
        <v>884200</v>
      </c>
      <c r="L493" s="338" t="s">
        <v>906</v>
      </c>
      <c r="M493" s="339"/>
      <c r="N493" s="339"/>
      <c r="O493" s="339"/>
      <c r="P493" s="339"/>
      <c r="Q493" s="340"/>
    </row>
    <row r="494" spans="1:17" ht="60.75">
      <c r="A494" s="174">
        <v>254</v>
      </c>
      <c r="B494" s="141" t="s">
        <v>117</v>
      </c>
      <c r="C494" s="24" t="s">
        <v>923</v>
      </c>
      <c r="D494" s="29" t="s">
        <v>671</v>
      </c>
      <c r="E494" s="29" t="s">
        <v>672</v>
      </c>
      <c r="F494" s="24">
        <v>166</v>
      </c>
      <c r="G494" s="24" t="s">
        <v>173</v>
      </c>
      <c r="H494" s="24">
        <v>2700</v>
      </c>
      <c r="I494" s="24">
        <v>71178000000</v>
      </c>
      <c r="J494" s="123" t="s">
        <v>606</v>
      </c>
      <c r="K494" s="142">
        <v>389200</v>
      </c>
      <c r="L494" s="338" t="s">
        <v>906</v>
      </c>
      <c r="M494" s="339"/>
      <c r="N494" s="339"/>
      <c r="O494" s="339"/>
      <c r="P494" s="339"/>
      <c r="Q494" s="340"/>
    </row>
    <row r="495" spans="1:17" ht="121.5">
      <c r="A495" s="258">
        <v>33.34</v>
      </c>
      <c r="B495" s="231" t="s">
        <v>105</v>
      </c>
      <c r="C495" s="231" t="s">
        <v>854</v>
      </c>
      <c r="D495" s="28" t="s">
        <v>856</v>
      </c>
      <c r="E495" s="29" t="s">
        <v>213</v>
      </c>
      <c r="F495" s="24">
        <v>796</v>
      </c>
      <c r="G495" s="9" t="s">
        <v>73</v>
      </c>
      <c r="H495" s="24">
        <v>2</v>
      </c>
      <c r="I495" s="24">
        <v>71136000000</v>
      </c>
      <c r="J495" s="9" t="s">
        <v>248</v>
      </c>
      <c r="K495" s="49">
        <v>355967.8</v>
      </c>
      <c r="L495" s="30" t="s">
        <v>104</v>
      </c>
      <c r="M495" s="22" t="s">
        <v>90</v>
      </c>
      <c r="N495" s="24" t="s">
        <v>81</v>
      </c>
      <c r="O495" s="24" t="s">
        <v>91</v>
      </c>
      <c r="P495" s="5" t="s">
        <v>64</v>
      </c>
      <c r="Q495" s="5" t="s">
        <v>64</v>
      </c>
    </row>
    <row r="496" spans="1:17" ht="21">
      <c r="A496" s="117"/>
      <c r="B496" s="117"/>
      <c r="C496" s="117"/>
      <c r="D496" s="117"/>
      <c r="E496" s="117"/>
      <c r="F496" s="117"/>
      <c r="G496" s="117"/>
      <c r="H496" s="117"/>
      <c r="I496" s="117"/>
      <c r="J496" s="117"/>
      <c r="K496" s="117"/>
      <c r="L496" s="117"/>
      <c r="M496" s="117"/>
      <c r="N496" s="117"/>
      <c r="O496" s="117"/>
      <c r="P496" s="117"/>
      <c r="Q496" s="117"/>
    </row>
    <row r="497" spans="1:17" ht="21">
      <c r="A497" s="113"/>
      <c r="B497" s="331" t="s">
        <v>388</v>
      </c>
      <c r="C497" s="331"/>
      <c r="D497" s="331"/>
      <c r="E497" s="114"/>
      <c r="F497" s="331" t="s">
        <v>389</v>
      </c>
      <c r="G497" s="331"/>
      <c r="H497" s="331"/>
      <c r="I497" s="63"/>
      <c r="J497" s="63"/>
      <c r="K497" s="115"/>
      <c r="L497" s="11"/>
      <c r="M497" s="11"/>
      <c r="N497" s="116"/>
      <c r="O497" s="116"/>
      <c r="P497" s="117"/>
      <c r="Q497" s="117"/>
    </row>
    <row r="499" spans="2:4" ht="20.25">
      <c r="B499" s="331" t="s">
        <v>789</v>
      </c>
      <c r="C499" s="331"/>
      <c r="D499" s="331"/>
    </row>
    <row r="500" spans="2:4" ht="20.25">
      <c r="B500" s="332" t="s">
        <v>47</v>
      </c>
      <c r="C500" s="332"/>
      <c r="D500" s="332"/>
    </row>
    <row r="501" spans="2:4" ht="20.25">
      <c r="B501" s="227"/>
      <c r="C501" s="227"/>
      <c r="D501" s="228" t="s">
        <v>48</v>
      </c>
    </row>
    <row r="503" spans="1:17" ht="20.25">
      <c r="A503" s="1" t="s">
        <v>22</v>
      </c>
      <c r="B503" s="1"/>
      <c r="C503" s="1"/>
      <c r="D503" s="2"/>
      <c r="E503" s="2"/>
      <c r="F503" s="2"/>
      <c r="G503" s="2"/>
      <c r="H503" s="1"/>
      <c r="I503" s="1"/>
      <c r="J503" s="325" t="s">
        <v>15</v>
      </c>
      <c r="K503" s="325"/>
      <c r="L503" s="325"/>
      <c r="M503" s="325"/>
      <c r="N503" s="325"/>
      <c r="O503" s="325"/>
      <c r="P503" s="2"/>
      <c r="Q503" s="2"/>
    </row>
    <row r="504" spans="1:17" ht="20.25">
      <c r="A504" s="1"/>
      <c r="B504" s="1"/>
      <c r="C504" s="1"/>
      <c r="D504" s="2"/>
      <c r="E504" s="2"/>
      <c r="F504" s="2"/>
      <c r="G504" s="2"/>
      <c r="H504" s="1"/>
      <c r="I504" s="1"/>
      <c r="J504" s="325" t="s">
        <v>24</v>
      </c>
      <c r="K504" s="325"/>
      <c r="L504" s="325"/>
      <c r="M504" s="325"/>
      <c r="N504" s="325"/>
      <c r="O504" s="325"/>
      <c r="P504" s="2"/>
      <c r="Q504" s="2"/>
    </row>
    <row r="505" spans="1:17" ht="20.25">
      <c r="A505" s="1"/>
      <c r="B505" s="1"/>
      <c r="C505" s="1"/>
      <c r="D505" s="2"/>
      <c r="E505" s="2"/>
      <c r="F505" s="2"/>
      <c r="G505" s="2"/>
      <c r="H505" s="1"/>
      <c r="I505" s="1"/>
      <c r="J505" s="325" t="s">
        <v>32</v>
      </c>
      <c r="K505" s="325"/>
      <c r="L505" s="325"/>
      <c r="M505" s="325"/>
      <c r="N505" s="325"/>
      <c r="O505" s="325"/>
      <c r="P505" s="2"/>
      <c r="Q505" s="2"/>
    </row>
    <row r="506" spans="1:17" ht="20.25">
      <c r="A506" s="1"/>
      <c r="B506" s="1"/>
      <c r="C506" s="1"/>
      <c r="D506" s="2"/>
      <c r="E506" s="2"/>
      <c r="F506" s="2"/>
      <c r="G506" s="2"/>
      <c r="H506" s="1"/>
      <c r="I506" s="1"/>
      <c r="J506" s="326"/>
      <c r="K506" s="326"/>
      <c r="L506" s="312" t="s">
        <v>25</v>
      </c>
      <c r="M506" s="312"/>
      <c r="N506" s="1"/>
      <c r="O506" s="11"/>
      <c r="P506" s="11"/>
      <c r="Q506" s="11"/>
    </row>
    <row r="507" spans="1:17" ht="20.25">
      <c r="A507" s="1"/>
      <c r="B507" s="1"/>
      <c r="C507" s="1"/>
      <c r="D507" s="2"/>
      <c r="E507" s="2"/>
      <c r="F507" s="2"/>
      <c r="G507" s="2"/>
      <c r="H507" s="1"/>
      <c r="I507" s="1"/>
      <c r="J507" s="316" t="s">
        <v>741</v>
      </c>
      <c r="K507" s="316"/>
      <c r="L507" s="316"/>
      <c r="M507" s="316"/>
      <c r="N507" s="316"/>
      <c r="O507" s="316"/>
      <c r="P507" s="12"/>
      <c r="Q507" s="12"/>
    </row>
    <row r="508" spans="1:17" ht="20.25">
      <c r="A508" s="1"/>
      <c r="B508" s="1"/>
      <c r="C508" s="1"/>
      <c r="D508" s="2"/>
      <c r="E508" s="2"/>
      <c r="F508" s="2"/>
      <c r="G508" s="2"/>
      <c r="H508" s="1"/>
      <c r="I508" s="1"/>
      <c r="J508" s="15"/>
      <c r="K508" s="46"/>
      <c r="L508" s="13"/>
      <c r="M508" s="13"/>
      <c r="N508" s="14"/>
      <c r="O508" s="15"/>
      <c r="P508" s="15"/>
      <c r="Q508" s="15"/>
    </row>
    <row r="509" spans="1:17" ht="20.25">
      <c r="A509" s="1"/>
      <c r="B509" s="1"/>
      <c r="C509" s="1"/>
      <c r="D509" s="2"/>
      <c r="E509" s="2"/>
      <c r="F509" s="2"/>
      <c r="G509" s="2"/>
      <c r="H509" s="1"/>
      <c r="I509" s="1"/>
      <c r="J509" s="11"/>
      <c r="K509" s="47"/>
      <c r="L509" s="2"/>
      <c r="M509" s="2"/>
      <c r="N509" s="1"/>
      <c r="O509" s="11"/>
      <c r="P509" s="11"/>
      <c r="Q509" s="11"/>
    </row>
    <row r="510" spans="1:17" ht="20.25">
      <c r="A510" s="317" t="s">
        <v>34</v>
      </c>
      <c r="B510" s="317"/>
      <c r="C510" s="317"/>
      <c r="D510" s="317"/>
      <c r="E510" s="317"/>
      <c r="F510" s="317"/>
      <c r="G510" s="317"/>
      <c r="H510" s="317"/>
      <c r="I510" s="317"/>
      <c r="J510" s="317"/>
      <c r="K510" s="317"/>
      <c r="L510" s="317"/>
      <c r="M510" s="317"/>
      <c r="N510" s="317"/>
      <c r="O510" s="317"/>
      <c r="P510" s="14"/>
      <c r="Q510" s="14"/>
    </row>
    <row r="511" spans="1:17" ht="20.25">
      <c r="A511" s="317" t="s">
        <v>56</v>
      </c>
      <c r="B511" s="317"/>
      <c r="C511" s="317"/>
      <c r="D511" s="317"/>
      <c r="E511" s="317"/>
      <c r="F511" s="317"/>
      <c r="G511" s="317"/>
      <c r="H511" s="317"/>
      <c r="I511" s="317"/>
      <c r="J511" s="317"/>
      <c r="K511" s="317"/>
      <c r="L511" s="317"/>
      <c r="M511" s="317"/>
      <c r="N511" s="317"/>
      <c r="O511" s="317"/>
      <c r="P511" s="14"/>
      <c r="Q511" s="14"/>
    </row>
    <row r="512" spans="1:17" ht="20.25">
      <c r="A512" s="1"/>
      <c r="B512" s="1"/>
      <c r="C512" s="1"/>
      <c r="D512" s="2"/>
      <c r="E512" s="2"/>
      <c r="F512" s="2"/>
      <c r="G512" s="2"/>
      <c r="H512" s="1"/>
      <c r="I512" s="1"/>
      <c r="J512" s="1"/>
      <c r="K512" s="48"/>
      <c r="L512" s="2"/>
      <c r="M512" s="2"/>
      <c r="N512" s="1"/>
      <c r="O512" s="11"/>
      <c r="P512" s="11"/>
      <c r="Q512" s="11"/>
    </row>
    <row r="513" spans="1:17" ht="20.25">
      <c r="A513" s="315" t="s">
        <v>26</v>
      </c>
      <c r="B513" s="315"/>
      <c r="C513" s="315"/>
      <c r="D513" s="315"/>
      <c r="E513" s="318" t="s">
        <v>33</v>
      </c>
      <c r="F513" s="318"/>
      <c r="G513" s="318"/>
      <c r="H513" s="318"/>
      <c r="I513" s="319"/>
      <c r="J513" s="318"/>
      <c r="K513" s="318"/>
      <c r="L513" s="318"/>
      <c r="M513" s="318"/>
      <c r="N513" s="318"/>
      <c r="O513" s="318"/>
      <c r="P513" s="318"/>
      <c r="Q513" s="318"/>
    </row>
    <row r="514" spans="1:17" ht="20.25">
      <c r="A514" s="315" t="s">
        <v>27</v>
      </c>
      <c r="B514" s="315"/>
      <c r="C514" s="315"/>
      <c r="D514" s="315"/>
      <c r="E514" s="318" t="s">
        <v>20</v>
      </c>
      <c r="F514" s="318"/>
      <c r="G514" s="318"/>
      <c r="H514" s="318"/>
      <c r="I514" s="319"/>
      <c r="J514" s="318"/>
      <c r="K514" s="318"/>
      <c r="L514" s="318"/>
      <c r="M514" s="318"/>
      <c r="N514" s="318"/>
      <c r="O514" s="318"/>
      <c r="P514" s="318"/>
      <c r="Q514" s="318"/>
    </row>
    <row r="515" spans="1:17" ht="20.25">
      <c r="A515" s="315" t="s">
        <v>28</v>
      </c>
      <c r="B515" s="315"/>
      <c r="C515" s="315"/>
      <c r="D515" s="315"/>
      <c r="E515" s="318" t="s">
        <v>21</v>
      </c>
      <c r="F515" s="318"/>
      <c r="G515" s="318"/>
      <c r="H515" s="318"/>
      <c r="I515" s="319"/>
      <c r="J515" s="318"/>
      <c r="K515" s="318"/>
      <c r="L515" s="318"/>
      <c r="M515" s="318"/>
      <c r="N515" s="318"/>
      <c r="O515" s="318"/>
      <c r="P515" s="318"/>
      <c r="Q515" s="318"/>
    </row>
    <row r="516" spans="1:17" ht="20.25">
      <c r="A516" s="315" t="s">
        <v>29</v>
      </c>
      <c r="B516" s="315"/>
      <c r="C516" s="315"/>
      <c r="D516" s="315"/>
      <c r="E516" s="318" t="s">
        <v>35</v>
      </c>
      <c r="F516" s="318"/>
      <c r="G516" s="318"/>
      <c r="H516" s="318"/>
      <c r="I516" s="319"/>
      <c r="J516" s="318"/>
      <c r="K516" s="318"/>
      <c r="L516" s="318"/>
      <c r="M516" s="318"/>
      <c r="N516" s="318"/>
      <c r="O516" s="318"/>
      <c r="P516" s="318"/>
      <c r="Q516" s="318"/>
    </row>
    <row r="517" spans="1:17" ht="20.25">
      <c r="A517" s="315" t="s">
        <v>14</v>
      </c>
      <c r="B517" s="315"/>
      <c r="C517" s="315"/>
      <c r="D517" s="315"/>
      <c r="E517" s="318">
        <v>8602060523</v>
      </c>
      <c r="F517" s="318"/>
      <c r="G517" s="318"/>
      <c r="H517" s="318"/>
      <c r="I517" s="319"/>
      <c r="J517" s="318"/>
      <c r="K517" s="318"/>
      <c r="L517" s="318"/>
      <c r="M517" s="318"/>
      <c r="N517" s="318"/>
      <c r="O517" s="318"/>
      <c r="P517" s="318"/>
      <c r="Q517" s="318"/>
    </row>
    <row r="518" spans="1:17" ht="20.25">
      <c r="A518" s="315" t="s">
        <v>13</v>
      </c>
      <c r="B518" s="315"/>
      <c r="C518" s="315"/>
      <c r="D518" s="315"/>
      <c r="E518" s="318">
        <v>860201001</v>
      </c>
      <c r="F518" s="318"/>
      <c r="G518" s="318"/>
      <c r="H518" s="318"/>
      <c r="I518" s="319"/>
      <c r="J518" s="318"/>
      <c r="K518" s="318"/>
      <c r="L518" s="318"/>
      <c r="M518" s="318"/>
      <c r="N518" s="318"/>
      <c r="O518" s="318"/>
      <c r="P518" s="318"/>
      <c r="Q518" s="318"/>
    </row>
    <row r="519" spans="1:17" ht="20.25">
      <c r="A519" s="315" t="s">
        <v>12</v>
      </c>
      <c r="B519" s="315"/>
      <c r="C519" s="315"/>
      <c r="D519" s="315"/>
      <c r="E519" s="318">
        <v>71136000000</v>
      </c>
      <c r="F519" s="318"/>
      <c r="G519" s="318"/>
      <c r="H519" s="318"/>
      <c r="I519" s="319"/>
      <c r="J519" s="318"/>
      <c r="K519" s="318"/>
      <c r="L519" s="318"/>
      <c r="M519" s="318"/>
      <c r="N519" s="318"/>
      <c r="O519" s="318"/>
      <c r="P519" s="318"/>
      <c r="Q519" s="318"/>
    </row>
    <row r="520" spans="1:17" ht="20.25">
      <c r="A520" s="325"/>
      <c r="B520" s="325"/>
      <c r="C520" s="325"/>
      <c r="D520" s="325"/>
      <c r="E520" s="2"/>
      <c r="F520" s="2"/>
      <c r="G520" s="2"/>
      <c r="H520" s="1"/>
      <c r="I520" s="1"/>
      <c r="J520" s="1"/>
      <c r="K520" s="48"/>
      <c r="L520" s="2"/>
      <c r="M520" s="2"/>
      <c r="N520" s="1"/>
      <c r="O520" s="11"/>
      <c r="P520" s="11"/>
      <c r="Q520" s="11"/>
    </row>
    <row r="521" spans="1:17" ht="17.25">
      <c r="A521" s="335" t="s">
        <v>3</v>
      </c>
      <c r="B521" s="335" t="s">
        <v>1</v>
      </c>
      <c r="C521" s="335" t="s">
        <v>2</v>
      </c>
      <c r="D521" s="334" t="s">
        <v>11</v>
      </c>
      <c r="E521" s="334"/>
      <c r="F521" s="334"/>
      <c r="G521" s="334"/>
      <c r="H521" s="334"/>
      <c r="I521" s="334"/>
      <c r="J521" s="334"/>
      <c r="K521" s="334"/>
      <c r="L521" s="334"/>
      <c r="M521" s="334"/>
      <c r="N521" s="337" t="s">
        <v>18</v>
      </c>
      <c r="O521" s="333" t="s">
        <v>19</v>
      </c>
      <c r="P521" s="327" t="s">
        <v>54</v>
      </c>
      <c r="Q521" s="327" t="s">
        <v>52</v>
      </c>
    </row>
    <row r="522" spans="1:17" ht="72.75" customHeight="1">
      <c r="A522" s="335"/>
      <c r="B522" s="335"/>
      <c r="C522" s="335"/>
      <c r="D522" s="334" t="s">
        <v>16</v>
      </c>
      <c r="E522" s="334" t="s">
        <v>0</v>
      </c>
      <c r="F522" s="334" t="s">
        <v>5</v>
      </c>
      <c r="G522" s="334"/>
      <c r="H522" s="335" t="s">
        <v>7</v>
      </c>
      <c r="I522" s="334" t="s">
        <v>9</v>
      </c>
      <c r="J522" s="334"/>
      <c r="K522" s="336" t="s">
        <v>23</v>
      </c>
      <c r="L522" s="334" t="s">
        <v>4</v>
      </c>
      <c r="M522" s="334"/>
      <c r="N522" s="337"/>
      <c r="O522" s="333"/>
      <c r="P522" s="327"/>
      <c r="Q522" s="327"/>
    </row>
    <row r="523" spans="1:17" ht="198">
      <c r="A523" s="335"/>
      <c r="B523" s="335"/>
      <c r="C523" s="335"/>
      <c r="D523" s="334"/>
      <c r="E523" s="334"/>
      <c r="F523" s="276" t="s">
        <v>6</v>
      </c>
      <c r="G523" s="276" t="s">
        <v>17</v>
      </c>
      <c r="H523" s="335"/>
      <c r="I523" s="276" t="s">
        <v>8</v>
      </c>
      <c r="J523" s="276" t="s">
        <v>17</v>
      </c>
      <c r="K523" s="336"/>
      <c r="L523" s="276" t="s">
        <v>30</v>
      </c>
      <c r="M523" s="276" t="s">
        <v>31</v>
      </c>
      <c r="N523" s="337"/>
      <c r="O523" s="277" t="s">
        <v>10</v>
      </c>
      <c r="P523" s="327"/>
      <c r="Q523" s="327"/>
    </row>
    <row r="524" spans="1:17" ht="20.25">
      <c r="A524" s="4">
        <v>1</v>
      </c>
      <c r="B524" s="4">
        <v>2</v>
      </c>
      <c r="C524" s="4">
        <v>3</v>
      </c>
      <c r="D524" s="4">
        <v>4</v>
      </c>
      <c r="E524" s="4">
        <v>5</v>
      </c>
      <c r="F524" s="4">
        <v>6</v>
      </c>
      <c r="G524" s="4">
        <v>7</v>
      </c>
      <c r="H524" s="4">
        <v>8</v>
      </c>
      <c r="I524" s="4">
        <v>9</v>
      </c>
      <c r="J524" s="4">
        <v>10</v>
      </c>
      <c r="K524" s="112">
        <v>11</v>
      </c>
      <c r="L524" s="4">
        <v>12</v>
      </c>
      <c r="M524" s="4">
        <v>13</v>
      </c>
      <c r="N524" s="16">
        <v>14</v>
      </c>
      <c r="O524" s="16">
        <v>15</v>
      </c>
      <c r="P524" s="4">
        <v>16</v>
      </c>
      <c r="Q524" s="4">
        <v>17</v>
      </c>
    </row>
    <row r="525" spans="1:17" ht="20.25">
      <c r="A525" s="201"/>
      <c r="B525" s="202"/>
      <c r="C525" s="202"/>
      <c r="D525" s="203"/>
      <c r="E525" s="204"/>
      <c r="F525" s="202"/>
      <c r="G525" s="202"/>
      <c r="H525" s="202"/>
      <c r="I525" s="202"/>
      <c r="J525" s="202"/>
      <c r="K525" s="205"/>
      <c r="L525" s="202"/>
      <c r="M525" s="202"/>
      <c r="N525" s="17"/>
      <c r="O525" s="17"/>
      <c r="P525" s="202"/>
      <c r="Q525" s="206"/>
    </row>
    <row r="526" spans="1:17" ht="60.75">
      <c r="A526" s="208">
        <v>347</v>
      </c>
      <c r="B526" s="24" t="s">
        <v>167</v>
      </c>
      <c r="C526" s="24" t="s">
        <v>929</v>
      </c>
      <c r="D526" s="196" t="s">
        <v>925</v>
      </c>
      <c r="E526" s="6" t="s">
        <v>924</v>
      </c>
      <c r="F526" s="24">
        <v>879</v>
      </c>
      <c r="G526" s="24" t="s">
        <v>182</v>
      </c>
      <c r="H526" s="123">
        <v>1</v>
      </c>
      <c r="I526" s="24">
        <v>71136000000</v>
      </c>
      <c r="J526" s="211" t="s">
        <v>248</v>
      </c>
      <c r="K526" s="200">
        <v>850000</v>
      </c>
      <c r="L526" s="30" t="s">
        <v>104</v>
      </c>
      <c r="M526" s="5" t="s">
        <v>61</v>
      </c>
      <c r="N526" s="5" t="s">
        <v>63</v>
      </c>
      <c r="O526" s="5" t="s">
        <v>64</v>
      </c>
      <c r="P526" s="5" t="s">
        <v>64</v>
      </c>
      <c r="Q526" s="5" t="s">
        <v>64</v>
      </c>
    </row>
    <row r="527" spans="1:17" ht="60.75">
      <c r="A527" s="208">
        <v>348</v>
      </c>
      <c r="B527" s="24" t="s">
        <v>167</v>
      </c>
      <c r="C527" s="24" t="s">
        <v>929</v>
      </c>
      <c r="D527" s="196" t="s">
        <v>925</v>
      </c>
      <c r="E527" s="6" t="s">
        <v>924</v>
      </c>
      <c r="F527" s="24">
        <v>879</v>
      </c>
      <c r="G527" s="24" t="s">
        <v>182</v>
      </c>
      <c r="H527" s="123">
        <v>1</v>
      </c>
      <c r="I527" s="24">
        <v>71136000000</v>
      </c>
      <c r="J527" s="211" t="s">
        <v>248</v>
      </c>
      <c r="K527" s="200">
        <v>700000</v>
      </c>
      <c r="L527" s="30" t="s">
        <v>104</v>
      </c>
      <c r="M527" s="5" t="s">
        <v>61</v>
      </c>
      <c r="N527" s="5" t="s">
        <v>63</v>
      </c>
      <c r="O527" s="5" t="s">
        <v>64</v>
      </c>
      <c r="P527" s="5" t="s">
        <v>64</v>
      </c>
      <c r="Q527" s="5" t="s">
        <v>64</v>
      </c>
    </row>
    <row r="528" spans="1:17" ht="60.75">
      <c r="A528" s="208">
        <v>349</v>
      </c>
      <c r="B528" s="24" t="s">
        <v>167</v>
      </c>
      <c r="C528" s="24" t="s">
        <v>929</v>
      </c>
      <c r="D528" s="196" t="s">
        <v>925</v>
      </c>
      <c r="E528" s="6" t="s">
        <v>924</v>
      </c>
      <c r="F528" s="24">
        <v>879</v>
      </c>
      <c r="G528" s="24" t="s">
        <v>182</v>
      </c>
      <c r="H528" s="123">
        <v>1</v>
      </c>
      <c r="I528" s="24">
        <v>71136000000</v>
      </c>
      <c r="J528" s="211" t="s">
        <v>248</v>
      </c>
      <c r="K528" s="200">
        <v>950000</v>
      </c>
      <c r="L528" s="30" t="s">
        <v>104</v>
      </c>
      <c r="M528" s="5" t="s">
        <v>61</v>
      </c>
      <c r="N528" s="5" t="s">
        <v>63</v>
      </c>
      <c r="O528" s="5" t="s">
        <v>64</v>
      </c>
      <c r="P528" s="5" t="s">
        <v>64</v>
      </c>
      <c r="Q528" s="5" t="s">
        <v>64</v>
      </c>
    </row>
    <row r="529" spans="1:17" ht="60.75">
      <c r="A529" s="208">
        <v>350</v>
      </c>
      <c r="B529" s="24" t="s">
        <v>827</v>
      </c>
      <c r="C529" s="24" t="s">
        <v>928</v>
      </c>
      <c r="D529" s="196" t="s">
        <v>926</v>
      </c>
      <c r="E529" s="6" t="s">
        <v>885</v>
      </c>
      <c r="F529" s="5">
        <v>233</v>
      </c>
      <c r="G529" s="5" t="s">
        <v>886</v>
      </c>
      <c r="H529" s="23" t="s">
        <v>927</v>
      </c>
      <c r="I529" s="5">
        <v>71112000000</v>
      </c>
      <c r="J529" s="5" t="s">
        <v>527</v>
      </c>
      <c r="K529" s="200">
        <v>5901704.95</v>
      </c>
      <c r="L529" s="30" t="s">
        <v>104</v>
      </c>
      <c r="M529" s="24" t="s">
        <v>733</v>
      </c>
      <c r="N529" s="5" t="s">
        <v>116</v>
      </c>
      <c r="O529" s="211" t="s">
        <v>64</v>
      </c>
      <c r="P529" s="211" t="s">
        <v>64</v>
      </c>
      <c r="Q529" s="211" t="s">
        <v>64</v>
      </c>
    </row>
    <row r="530" spans="1:17" ht="21">
      <c r="A530" s="117"/>
      <c r="B530" s="117"/>
      <c r="C530" s="117"/>
      <c r="D530" s="117"/>
      <c r="E530" s="117"/>
      <c r="F530" s="117"/>
      <c r="G530" s="117"/>
      <c r="H530" s="117"/>
      <c r="I530" s="117"/>
      <c r="J530" s="117"/>
      <c r="K530" s="117"/>
      <c r="L530" s="117"/>
      <c r="M530" s="117"/>
      <c r="N530" s="117"/>
      <c r="O530" s="117"/>
      <c r="P530" s="117"/>
      <c r="Q530" s="117"/>
    </row>
    <row r="531" spans="1:17" ht="21">
      <c r="A531" s="113"/>
      <c r="B531" s="331" t="s">
        <v>388</v>
      </c>
      <c r="C531" s="331"/>
      <c r="D531" s="331"/>
      <c r="E531" s="114"/>
      <c r="F531" s="331" t="s">
        <v>389</v>
      </c>
      <c r="G531" s="331"/>
      <c r="H531" s="331"/>
      <c r="I531" s="63"/>
      <c r="J531" s="63"/>
      <c r="K531" s="115"/>
      <c r="L531" s="11"/>
      <c r="M531" s="11"/>
      <c r="N531" s="116"/>
      <c r="O531" s="116"/>
      <c r="P531" s="117"/>
      <c r="Q531" s="117"/>
    </row>
    <row r="533" spans="2:4" ht="20.25">
      <c r="B533" s="331" t="s">
        <v>789</v>
      </c>
      <c r="C533" s="331"/>
      <c r="D533" s="331"/>
    </row>
    <row r="534" spans="2:4" ht="20.25">
      <c r="B534" s="332" t="s">
        <v>47</v>
      </c>
      <c r="C534" s="332"/>
      <c r="D534" s="332"/>
    </row>
    <row r="535" spans="2:4" ht="20.25">
      <c r="B535" s="227"/>
      <c r="C535" s="227"/>
      <c r="D535" s="228" t="s">
        <v>48</v>
      </c>
    </row>
    <row r="537" spans="1:17" ht="20.25">
      <c r="A537" s="1" t="s">
        <v>22</v>
      </c>
      <c r="B537" s="1"/>
      <c r="C537" s="1"/>
      <c r="D537" s="2"/>
      <c r="E537" s="2"/>
      <c r="F537" s="2"/>
      <c r="G537" s="2"/>
      <c r="H537" s="1"/>
      <c r="I537" s="1"/>
      <c r="J537" s="325" t="s">
        <v>15</v>
      </c>
      <c r="K537" s="325"/>
      <c r="L537" s="325"/>
      <c r="M537" s="325"/>
      <c r="N537" s="325"/>
      <c r="O537" s="325"/>
      <c r="P537" s="2"/>
      <c r="Q537" s="2"/>
    </row>
    <row r="538" spans="1:17" ht="20.25">
      <c r="A538" s="1"/>
      <c r="B538" s="1"/>
      <c r="C538" s="1"/>
      <c r="D538" s="2"/>
      <c r="E538" s="2"/>
      <c r="F538" s="2"/>
      <c r="G538" s="2"/>
      <c r="H538" s="1"/>
      <c r="I538" s="1"/>
      <c r="J538" s="325" t="s">
        <v>24</v>
      </c>
      <c r="K538" s="325"/>
      <c r="L538" s="325"/>
      <c r="M538" s="325"/>
      <c r="N538" s="325"/>
      <c r="O538" s="325"/>
      <c r="P538" s="2"/>
      <c r="Q538" s="2"/>
    </row>
    <row r="539" spans="1:17" ht="20.25">
      <c r="A539" s="1"/>
      <c r="B539" s="1"/>
      <c r="C539" s="1"/>
      <c r="D539" s="2"/>
      <c r="E539" s="2"/>
      <c r="F539" s="2"/>
      <c r="G539" s="2"/>
      <c r="H539" s="1"/>
      <c r="I539" s="1"/>
      <c r="J539" s="325" t="s">
        <v>32</v>
      </c>
      <c r="K539" s="325"/>
      <c r="L539" s="325"/>
      <c r="M539" s="325"/>
      <c r="N539" s="325"/>
      <c r="O539" s="325"/>
      <c r="P539" s="2"/>
      <c r="Q539" s="2"/>
    </row>
    <row r="540" spans="1:17" ht="20.25">
      <c r="A540" s="1"/>
      <c r="B540" s="1"/>
      <c r="C540" s="1"/>
      <c r="D540" s="2"/>
      <c r="E540" s="2"/>
      <c r="F540" s="2"/>
      <c r="G540" s="2"/>
      <c r="H540" s="1"/>
      <c r="I540" s="1"/>
      <c r="J540" s="326"/>
      <c r="K540" s="326"/>
      <c r="L540" s="312" t="s">
        <v>25</v>
      </c>
      <c r="M540" s="312"/>
      <c r="N540" s="1"/>
      <c r="O540" s="11"/>
      <c r="P540" s="11"/>
      <c r="Q540" s="11"/>
    </row>
    <row r="541" spans="1:17" ht="20.25">
      <c r="A541" s="1"/>
      <c r="B541" s="1"/>
      <c r="C541" s="1"/>
      <c r="D541" s="2"/>
      <c r="E541" s="2"/>
      <c r="F541" s="2"/>
      <c r="G541" s="2"/>
      <c r="H541" s="1"/>
      <c r="I541" s="1"/>
      <c r="J541" s="316" t="s">
        <v>741</v>
      </c>
      <c r="K541" s="316"/>
      <c r="L541" s="316"/>
      <c r="M541" s="316"/>
      <c r="N541" s="316"/>
      <c r="O541" s="316"/>
      <c r="P541" s="12"/>
      <c r="Q541" s="12"/>
    </row>
    <row r="542" spans="1:17" ht="20.25">
      <c r="A542" s="1"/>
      <c r="B542" s="1"/>
      <c r="C542" s="1"/>
      <c r="D542" s="2"/>
      <c r="E542" s="2"/>
      <c r="F542" s="2"/>
      <c r="G542" s="2"/>
      <c r="H542" s="1"/>
      <c r="I542" s="1"/>
      <c r="J542" s="15"/>
      <c r="K542" s="46"/>
      <c r="L542" s="13"/>
      <c r="M542" s="13"/>
      <c r="N542" s="14"/>
      <c r="O542" s="15"/>
      <c r="P542" s="15"/>
      <c r="Q542" s="15"/>
    </row>
    <row r="543" spans="1:17" ht="20.25">
      <c r="A543" s="317" t="s">
        <v>34</v>
      </c>
      <c r="B543" s="317"/>
      <c r="C543" s="317"/>
      <c r="D543" s="317"/>
      <c r="E543" s="317"/>
      <c r="F543" s="317"/>
      <c r="G543" s="317"/>
      <c r="H543" s="317"/>
      <c r="I543" s="317"/>
      <c r="J543" s="317"/>
      <c r="K543" s="317"/>
      <c r="L543" s="317"/>
      <c r="M543" s="317"/>
      <c r="N543" s="317"/>
      <c r="O543" s="317"/>
      <c r="P543" s="14"/>
      <c r="Q543" s="14"/>
    </row>
    <row r="544" spans="1:17" ht="20.25">
      <c r="A544" s="317" t="s">
        <v>56</v>
      </c>
      <c r="B544" s="317"/>
      <c r="C544" s="317"/>
      <c r="D544" s="317"/>
      <c r="E544" s="317"/>
      <c r="F544" s="317"/>
      <c r="G544" s="317"/>
      <c r="H544" s="317"/>
      <c r="I544" s="317"/>
      <c r="J544" s="317"/>
      <c r="K544" s="317"/>
      <c r="L544" s="317"/>
      <c r="M544" s="317"/>
      <c r="N544" s="317"/>
      <c r="O544" s="317"/>
      <c r="P544" s="14"/>
      <c r="Q544" s="14"/>
    </row>
    <row r="545" spans="1:17" ht="20.25">
      <c r="A545" s="1"/>
      <c r="B545" s="1"/>
      <c r="C545" s="1"/>
      <c r="D545" s="2"/>
      <c r="E545" s="2"/>
      <c r="F545" s="2"/>
      <c r="G545" s="2"/>
      <c r="H545" s="1"/>
      <c r="I545" s="1"/>
      <c r="J545" s="1"/>
      <c r="K545" s="48"/>
      <c r="L545" s="2"/>
      <c r="M545" s="2"/>
      <c r="N545" s="1"/>
      <c r="O545" s="11"/>
      <c r="P545" s="11"/>
      <c r="Q545" s="11"/>
    </row>
    <row r="546" spans="1:17" ht="20.25">
      <c r="A546" s="315" t="s">
        <v>26</v>
      </c>
      <c r="B546" s="315"/>
      <c r="C546" s="315"/>
      <c r="D546" s="315"/>
      <c r="E546" s="318" t="s">
        <v>33</v>
      </c>
      <c r="F546" s="318"/>
      <c r="G546" s="318"/>
      <c r="H546" s="318"/>
      <c r="I546" s="319"/>
      <c r="J546" s="318"/>
      <c r="K546" s="318"/>
      <c r="L546" s="318"/>
      <c r="M546" s="318"/>
      <c r="N546" s="318"/>
      <c r="O546" s="318"/>
      <c r="P546" s="318"/>
      <c r="Q546" s="318"/>
    </row>
    <row r="547" spans="1:17" ht="20.25">
      <c r="A547" s="315" t="s">
        <v>27</v>
      </c>
      <c r="B547" s="315"/>
      <c r="C547" s="315"/>
      <c r="D547" s="315"/>
      <c r="E547" s="318" t="s">
        <v>20</v>
      </c>
      <c r="F547" s="318"/>
      <c r="G547" s="318"/>
      <c r="H547" s="318"/>
      <c r="I547" s="319"/>
      <c r="J547" s="318"/>
      <c r="K547" s="318"/>
      <c r="L547" s="318"/>
      <c r="M547" s="318"/>
      <c r="N547" s="318"/>
      <c r="O547" s="318"/>
      <c r="P547" s="318"/>
      <c r="Q547" s="318"/>
    </row>
    <row r="548" spans="1:17" ht="20.25">
      <c r="A548" s="315" t="s">
        <v>28</v>
      </c>
      <c r="B548" s="315"/>
      <c r="C548" s="315"/>
      <c r="D548" s="315"/>
      <c r="E548" s="318" t="s">
        <v>21</v>
      </c>
      <c r="F548" s="318"/>
      <c r="G548" s="318"/>
      <c r="H548" s="318"/>
      <c r="I548" s="319"/>
      <c r="J548" s="318"/>
      <c r="K548" s="318"/>
      <c r="L548" s="318"/>
      <c r="M548" s="318"/>
      <c r="N548" s="318"/>
      <c r="O548" s="318"/>
      <c r="P548" s="318"/>
      <c r="Q548" s="318"/>
    </row>
    <row r="549" spans="1:17" ht="20.25">
      <c r="A549" s="315" t="s">
        <v>29</v>
      </c>
      <c r="B549" s="315"/>
      <c r="C549" s="315"/>
      <c r="D549" s="315"/>
      <c r="E549" s="318" t="s">
        <v>35</v>
      </c>
      <c r="F549" s="318"/>
      <c r="G549" s="318"/>
      <c r="H549" s="318"/>
      <c r="I549" s="319"/>
      <c r="J549" s="318"/>
      <c r="K549" s="318"/>
      <c r="L549" s="318"/>
      <c r="M549" s="318"/>
      <c r="N549" s="318"/>
      <c r="O549" s="318"/>
      <c r="P549" s="318"/>
      <c r="Q549" s="318"/>
    </row>
    <row r="550" spans="1:17" ht="20.25">
      <c r="A550" s="315" t="s">
        <v>14</v>
      </c>
      <c r="B550" s="315"/>
      <c r="C550" s="315"/>
      <c r="D550" s="315"/>
      <c r="E550" s="318">
        <v>8602060523</v>
      </c>
      <c r="F550" s="318"/>
      <c r="G550" s="318"/>
      <c r="H550" s="318"/>
      <c r="I550" s="319"/>
      <c r="J550" s="318"/>
      <c r="K550" s="318"/>
      <c r="L550" s="318"/>
      <c r="M550" s="318"/>
      <c r="N550" s="318"/>
      <c r="O550" s="318"/>
      <c r="P550" s="318"/>
      <c r="Q550" s="318"/>
    </row>
    <row r="551" spans="1:17" ht="20.25">
      <c r="A551" s="315" t="s">
        <v>13</v>
      </c>
      <c r="B551" s="315"/>
      <c r="C551" s="315"/>
      <c r="D551" s="315"/>
      <c r="E551" s="318">
        <v>860201001</v>
      </c>
      <c r="F551" s="318"/>
      <c r="G551" s="318"/>
      <c r="H551" s="318"/>
      <c r="I551" s="319"/>
      <c r="J551" s="318"/>
      <c r="K551" s="318"/>
      <c r="L551" s="318"/>
      <c r="M551" s="318"/>
      <c r="N551" s="318"/>
      <c r="O551" s="318"/>
      <c r="P551" s="318"/>
      <c r="Q551" s="318"/>
    </row>
    <row r="552" spans="1:17" ht="20.25">
      <c r="A552" s="315" t="s">
        <v>12</v>
      </c>
      <c r="B552" s="315"/>
      <c r="C552" s="315"/>
      <c r="D552" s="315"/>
      <c r="E552" s="318">
        <v>71136000000</v>
      </c>
      <c r="F552" s="318"/>
      <c r="G552" s="318"/>
      <c r="H552" s="318"/>
      <c r="I552" s="319"/>
      <c r="J552" s="318"/>
      <c r="K552" s="318"/>
      <c r="L552" s="318"/>
      <c r="M552" s="318"/>
      <c r="N552" s="318"/>
      <c r="O552" s="318"/>
      <c r="P552" s="318"/>
      <c r="Q552" s="318"/>
    </row>
    <row r="553" spans="1:17" ht="20.25">
      <c r="A553" s="325"/>
      <c r="B553" s="325"/>
      <c r="C553" s="325"/>
      <c r="D553" s="325"/>
      <c r="E553" s="2"/>
      <c r="F553" s="2"/>
      <c r="G553" s="2"/>
      <c r="H553" s="1"/>
      <c r="I553" s="1"/>
      <c r="J553" s="1"/>
      <c r="K553" s="48"/>
      <c r="L553" s="2"/>
      <c r="M553" s="2"/>
      <c r="N553" s="1"/>
      <c r="O553" s="11"/>
      <c r="P553" s="11"/>
      <c r="Q553" s="11"/>
    </row>
    <row r="554" spans="1:17" ht="17.25">
      <c r="A554" s="335" t="s">
        <v>3</v>
      </c>
      <c r="B554" s="335" t="s">
        <v>1</v>
      </c>
      <c r="C554" s="335" t="s">
        <v>2</v>
      </c>
      <c r="D554" s="334" t="s">
        <v>11</v>
      </c>
      <c r="E554" s="334"/>
      <c r="F554" s="334"/>
      <c r="G554" s="334"/>
      <c r="H554" s="334"/>
      <c r="I554" s="334"/>
      <c r="J554" s="334"/>
      <c r="K554" s="334"/>
      <c r="L554" s="334"/>
      <c r="M554" s="334"/>
      <c r="N554" s="337" t="s">
        <v>18</v>
      </c>
      <c r="O554" s="333" t="s">
        <v>19</v>
      </c>
      <c r="P554" s="327" t="s">
        <v>54</v>
      </c>
      <c r="Q554" s="327" t="s">
        <v>52</v>
      </c>
    </row>
    <row r="555" spans="1:17" ht="89.25" customHeight="1">
      <c r="A555" s="335"/>
      <c r="B555" s="335"/>
      <c r="C555" s="335"/>
      <c r="D555" s="334" t="s">
        <v>16</v>
      </c>
      <c r="E555" s="334" t="s">
        <v>0</v>
      </c>
      <c r="F555" s="334" t="s">
        <v>5</v>
      </c>
      <c r="G555" s="334"/>
      <c r="H555" s="335" t="s">
        <v>7</v>
      </c>
      <c r="I555" s="334" t="s">
        <v>9</v>
      </c>
      <c r="J555" s="334"/>
      <c r="K555" s="336" t="s">
        <v>23</v>
      </c>
      <c r="L555" s="334" t="s">
        <v>4</v>
      </c>
      <c r="M555" s="334"/>
      <c r="N555" s="337"/>
      <c r="O555" s="333"/>
      <c r="P555" s="327"/>
      <c r="Q555" s="327"/>
    </row>
    <row r="556" spans="1:17" ht="198">
      <c r="A556" s="335"/>
      <c r="B556" s="335"/>
      <c r="C556" s="335"/>
      <c r="D556" s="334"/>
      <c r="E556" s="334"/>
      <c r="F556" s="278" t="s">
        <v>6</v>
      </c>
      <c r="G556" s="278" t="s">
        <v>17</v>
      </c>
      <c r="H556" s="335"/>
      <c r="I556" s="278" t="s">
        <v>8</v>
      </c>
      <c r="J556" s="278" t="s">
        <v>17</v>
      </c>
      <c r="K556" s="336"/>
      <c r="L556" s="278" t="s">
        <v>30</v>
      </c>
      <c r="M556" s="278" t="s">
        <v>31</v>
      </c>
      <c r="N556" s="337"/>
      <c r="O556" s="279" t="s">
        <v>10</v>
      </c>
      <c r="P556" s="327"/>
      <c r="Q556" s="327"/>
    </row>
    <row r="557" spans="1:17" ht="20.25">
      <c r="A557" s="4">
        <v>1</v>
      </c>
      <c r="B557" s="4">
        <v>2</v>
      </c>
      <c r="C557" s="4">
        <v>3</v>
      </c>
      <c r="D557" s="4">
        <v>4</v>
      </c>
      <c r="E557" s="4">
        <v>5</v>
      </c>
      <c r="F557" s="4">
        <v>6</v>
      </c>
      <c r="G557" s="4">
        <v>7</v>
      </c>
      <c r="H557" s="4">
        <v>8</v>
      </c>
      <c r="I557" s="4">
        <v>9</v>
      </c>
      <c r="J557" s="4">
        <v>10</v>
      </c>
      <c r="K557" s="112">
        <v>11</v>
      </c>
      <c r="L557" s="4">
        <v>12</v>
      </c>
      <c r="M557" s="4">
        <v>13</v>
      </c>
      <c r="N557" s="16">
        <v>14</v>
      </c>
      <c r="O557" s="16">
        <v>15</v>
      </c>
      <c r="P557" s="4">
        <v>16</v>
      </c>
      <c r="Q557" s="4">
        <v>17</v>
      </c>
    </row>
    <row r="558" spans="1:17" ht="20.25">
      <c r="A558" s="201"/>
      <c r="B558" s="202"/>
      <c r="C558" s="202"/>
      <c r="D558" s="203"/>
      <c r="E558" s="204"/>
      <c r="F558" s="202"/>
      <c r="G558" s="202"/>
      <c r="H558" s="202"/>
      <c r="I558" s="202"/>
      <c r="J558" s="202"/>
      <c r="K558" s="205"/>
      <c r="L558" s="202"/>
      <c r="M558" s="202"/>
      <c r="N558" s="17"/>
      <c r="O558" s="17"/>
      <c r="P558" s="202"/>
      <c r="Q558" s="206"/>
    </row>
    <row r="559" spans="1:17" ht="60.75">
      <c r="A559" s="208">
        <v>351</v>
      </c>
      <c r="B559" s="24" t="s">
        <v>105</v>
      </c>
      <c r="C559" s="24" t="s">
        <v>931</v>
      </c>
      <c r="D559" s="196" t="s">
        <v>930</v>
      </c>
      <c r="E559" s="6" t="s">
        <v>924</v>
      </c>
      <c r="F559" s="24">
        <v>879</v>
      </c>
      <c r="G559" s="24" t="s">
        <v>182</v>
      </c>
      <c r="H559" s="123">
        <v>1</v>
      </c>
      <c r="I559" s="24">
        <v>71136000000</v>
      </c>
      <c r="J559" s="211" t="s">
        <v>248</v>
      </c>
      <c r="K559" s="200">
        <v>791666.67</v>
      </c>
      <c r="L559" s="30" t="s">
        <v>104</v>
      </c>
      <c r="M559" s="5" t="s">
        <v>61</v>
      </c>
      <c r="N559" s="5" t="s">
        <v>63</v>
      </c>
      <c r="O559" s="5" t="s">
        <v>64</v>
      </c>
      <c r="P559" s="5" t="s">
        <v>64</v>
      </c>
      <c r="Q559" s="5" t="s">
        <v>64</v>
      </c>
    </row>
    <row r="560" spans="1:17" ht="60.75">
      <c r="A560" s="208">
        <v>352</v>
      </c>
      <c r="B560" s="24" t="s">
        <v>105</v>
      </c>
      <c r="C560" s="24" t="s">
        <v>931</v>
      </c>
      <c r="D560" s="196" t="s">
        <v>930</v>
      </c>
      <c r="E560" s="6" t="s">
        <v>924</v>
      </c>
      <c r="F560" s="24">
        <v>879</v>
      </c>
      <c r="G560" s="24" t="s">
        <v>182</v>
      </c>
      <c r="H560" s="123">
        <v>1</v>
      </c>
      <c r="I560" s="24">
        <v>71136000000</v>
      </c>
      <c r="J560" s="211" t="s">
        <v>248</v>
      </c>
      <c r="K560" s="200">
        <v>666666.67</v>
      </c>
      <c r="L560" s="30" t="s">
        <v>104</v>
      </c>
      <c r="M560" s="5" t="s">
        <v>61</v>
      </c>
      <c r="N560" s="5" t="s">
        <v>63</v>
      </c>
      <c r="O560" s="5" t="s">
        <v>64</v>
      </c>
      <c r="P560" s="5" t="s">
        <v>64</v>
      </c>
      <c r="Q560" s="5" t="s">
        <v>64</v>
      </c>
    </row>
    <row r="561" spans="1:17" ht="60.75">
      <c r="A561" s="208">
        <v>353</v>
      </c>
      <c r="B561" s="24" t="s">
        <v>105</v>
      </c>
      <c r="C561" s="24" t="s">
        <v>931</v>
      </c>
      <c r="D561" s="196" t="s">
        <v>930</v>
      </c>
      <c r="E561" s="6" t="s">
        <v>924</v>
      </c>
      <c r="F561" s="24">
        <v>879</v>
      </c>
      <c r="G561" s="24" t="s">
        <v>182</v>
      </c>
      <c r="H561" s="123">
        <v>1</v>
      </c>
      <c r="I561" s="24">
        <v>71136000000</v>
      </c>
      <c r="J561" s="211" t="s">
        <v>248</v>
      </c>
      <c r="K561" s="200">
        <v>500000</v>
      </c>
      <c r="L561" s="30" t="s">
        <v>104</v>
      </c>
      <c r="M561" s="5" t="s">
        <v>61</v>
      </c>
      <c r="N561" s="5" t="s">
        <v>63</v>
      </c>
      <c r="O561" s="5" t="s">
        <v>64</v>
      </c>
      <c r="P561" s="5" t="s">
        <v>64</v>
      </c>
      <c r="Q561" s="5" t="s">
        <v>64</v>
      </c>
    </row>
    <row r="562" spans="1:17" ht="60.75">
      <c r="A562" s="208">
        <v>354</v>
      </c>
      <c r="B562" s="24" t="s">
        <v>208</v>
      </c>
      <c r="C562" s="24" t="s">
        <v>933</v>
      </c>
      <c r="D562" s="196" t="s">
        <v>932</v>
      </c>
      <c r="E562" s="6" t="s">
        <v>934</v>
      </c>
      <c r="F562" s="24">
        <v>879</v>
      </c>
      <c r="G562" s="24" t="s">
        <v>182</v>
      </c>
      <c r="H562" s="123">
        <v>1</v>
      </c>
      <c r="I562" s="24">
        <v>71136000000</v>
      </c>
      <c r="J562" s="211" t="s">
        <v>248</v>
      </c>
      <c r="K562" s="200">
        <v>116115</v>
      </c>
      <c r="L562" s="30" t="s">
        <v>104</v>
      </c>
      <c r="M562" s="5" t="s">
        <v>90</v>
      </c>
      <c r="N562" s="5" t="s">
        <v>63</v>
      </c>
      <c r="O562" s="5" t="s">
        <v>64</v>
      </c>
      <c r="P562" s="5" t="s">
        <v>64</v>
      </c>
      <c r="Q562" s="5" t="s">
        <v>64</v>
      </c>
    </row>
    <row r="563" spans="1:17" ht="208.5" customHeight="1">
      <c r="A563" s="208">
        <v>355</v>
      </c>
      <c r="B563" s="225" t="s">
        <v>936</v>
      </c>
      <c r="C563" s="225" t="s">
        <v>938</v>
      </c>
      <c r="D563" s="218" t="s">
        <v>935</v>
      </c>
      <c r="E563" s="6" t="s">
        <v>771</v>
      </c>
      <c r="F563" s="5">
        <v>879</v>
      </c>
      <c r="G563" s="5" t="s">
        <v>89</v>
      </c>
      <c r="H563" s="5">
        <v>1</v>
      </c>
      <c r="I563" s="5">
        <v>71136000000</v>
      </c>
      <c r="J563" s="199" t="s">
        <v>248</v>
      </c>
      <c r="K563" s="223">
        <v>937200</v>
      </c>
      <c r="L563" s="30" t="s">
        <v>104</v>
      </c>
      <c r="M563" s="5" t="s">
        <v>61</v>
      </c>
      <c r="N563" s="5" t="s">
        <v>63</v>
      </c>
      <c r="O563" s="199" t="s">
        <v>64</v>
      </c>
      <c r="P563" s="199" t="s">
        <v>64</v>
      </c>
      <c r="Q563" s="199" t="s">
        <v>64</v>
      </c>
    </row>
    <row r="564" spans="1:17" ht="81">
      <c r="A564" s="208">
        <v>356</v>
      </c>
      <c r="B564" s="225" t="s">
        <v>86</v>
      </c>
      <c r="C564" s="225" t="s">
        <v>939</v>
      </c>
      <c r="D564" s="218" t="s">
        <v>937</v>
      </c>
      <c r="E564" s="197" t="s">
        <v>635</v>
      </c>
      <c r="F564" s="5">
        <v>879</v>
      </c>
      <c r="G564" s="5" t="s">
        <v>89</v>
      </c>
      <c r="H564" s="5">
        <v>1</v>
      </c>
      <c r="I564" s="24">
        <v>71178000000</v>
      </c>
      <c r="J564" s="123" t="s">
        <v>606</v>
      </c>
      <c r="K564" s="223">
        <v>1206937.72</v>
      </c>
      <c r="L564" s="30" t="s">
        <v>104</v>
      </c>
      <c r="M564" s="30" t="s">
        <v>175</v>
      </c>
      <c r="N564" s="24" t="s">
        <v>862</v>
      </c>
      <c r="O564" s="211" t="s">
        <v>91</v>
      </c>
      <c r="P564" s="211" t="s">
        <v>64</v>
      </c>
      <c r="Q564" s="211" t="s">
        <v>64</v>
      </c>
    </row>
    <row r="565" spans="1:17" ht="21">
      <c r="A565" s="113"/>
      <c r="B565" s="331" t="s">
        <v>388</v>
      </c>
      <c r="C565" s="331"/>
      <c r="D565" s="331"/>
      <c r="E565" s="114"/>
      <c r="F565" s="331" t="s">
        <v>389</v>
      </c>
      <c r="G565" s="331"/>
      <c r="H565" s="331"/>
      <c r="I565" s="63"/>
      <c r="J565" s="63"/>
      <c r="K565" s="115"/>
      <c r="L565" s="11"/>
      <c r="M565" s="11"/>
      <c r="N565" s="116"/>
      <c r="O565" s="116"/>
      <c r="P565" s="117"/>
      <c r="Q565" s="117"/>
    </row>
    <row r="567" spans="2:4" ht="20.25">
      <c r="B567" s="331" t="s">
        <v>789</v>
      </c>
      <c r="C567" s="331"/>
      <c r="D567" s="331"/>
    </row>
    <row r="568" spans="2:4" ht="20.25">
      <c r="B568" s="332" t="s">
        <v>47</v>
      </c>
      <c r="C568" s="332"/>
      <c r="D568" s="332"/>
    </row>
    <row r="569" spans="2:4" ht="20.25">
      <c r="B569" s="227"/>
      <c r="C569" s="227"/>
      <c r="D569" s="228" t="s">
        <v>48</v>
      </c>
    </row>
    <row r="572" spans="1:17" ht="20.25">
      <c r="A572" s="1" t="s">
        <v>22</v>
      </c>
      <c r="B572" s="1"/>
      <c r="C572" s="1"/>
      <c r="D572" s="2"/>
      <c r="E572" s="2"/>
      <c r="F572" s="2"/>
      <c r="G572" s="2"/>
      <c r="H572" s="1"/>
      <c r="I572" s="1"/>
      <c r="J572" s="325" t="s">
        <v>15</v>
      </c>
      <c r="K572" s="325"/>
      <c r="L572" s="325"/>
      <c r="M572" s="325"/>
      <c r="N572" s="325"/>
      <c r="O572" s="325"/>
      <c r="P572" s="2"/>
      <c r="Q572" s="2"/>
    </row>
    <row r="573" spans="1:17" ht="20.25">
      <c r="A573" s="1"/>
      <c r="B573" s="1"/>
      <c r="C573" s="1"/>
      <c r="D573" s="2"/>
      <c r="E573" s="2"/>
      <c r="F573" s="2"/>
      <c r="G573" s="2"/>
      <c r="H573" s="1"/>
      <c r="I573" s="1"/>
      <c r="J573" s="325" t="s">
        <v>24</v>
      </c>
      <c r="K573" s="325"/>
      <c r="L573" s="325"/>
      <c r="M573" s="325"/>
      <c r="N573" s="325"/>
      <c r="O573" s="325"/>
      <c r="P573" s="2"/>
      <c r="Q573" s="2"/>
    </row>
    <row r="574" spans="1:17" ht="20.25">
      <c r="A574" s="1"/>
      <c r="B574" s="1"/>
      <c r="C574" s="1"/>
      <c r="D574" s="2"/>
      <c r="E574" s="2"/>
      <c r="F574" s="2"/>
      <c r="G574" s="2"/>
      <c r="H574" s="1"/>
      <c r="I574" s="1"/>
      <c r="J574" s="325" t="s">
        <v>32</v>
      </c>
      <c r="K574" s="325"/>
      <c r="L574" s="325"/>
      <c r="M574" s="325"/>
      <c r="N574" s="325"/>
      <c r="O574" s="325"/>
      <c r="P574" s="2"/>
      <c r="Q574" s="2"/>
    </row>
    <row r="575" spans="1:17" ht="32.25" customHeight="1">
      <c r="A575" s="1"/>
      <c r="B575" s="1"/>
      <c r="C575" s="1"/>
      <c r="D575" s="2"/>
      <c r="E575" s="2"/>
      <c r="F575" s="2"/>
      <c r="G575" s="2"/>
      <c r="H575" s="1"/>
      <c r="I575" s="1"/>
      <c r="J575" s="326"/>
      <c r="K575" s="326"/>
      <c r="L575" s="312" t="s">
        <v>25</v>
      </c>
      <c r="M575" s="312"/>
      <c r="N575" s="1"/>
      <c r="O575" s="11"/>
      <c r="P575" s="11"/>
      <c r="Q575" s="11"/>
    </row>
    <row r="576" spans="1:17" ht="20.25">
      <c r="A576" s="1"/>
      <c r="B576" s="1"/>
      <c r="C576" s="1"/>
      <c r="D576" s="2"/>
      <c r="E576" s="2"/>
      <c r="F576" s="2"/>
      <c r="G576" s="2"/>
      <c r="H576" s="1"/>
      <c r="I576" s="1"/>
      <c r="J576" s="316" t="s">
        <v>741</v>
      </c>
      <c r="K576" s="316"/>
      <c r="L576" s="316"/>
      <c r="M576" s="316"/>
      <c r="N576" s="316"/>
      <c r="O576" s="316"/>
      <c r="P576" s="12"/>
      <c r="Q576" s="12"/>
    </row>
    <row r="577" spans="1:17" ht="20.25">
      <c r="A577" s="1"/>
      <c r="B577" s="1"/>
      <c r="C577" s="1"/>
      <c r="D577" s="2"/>
      <c r="E577" s="2"/>
      <c r="F577" s="2"/>
      <c r="G577" s="2"/>
      <c r="H577" s="1"/>
      <c r="I577" s="1"/>
      <c r="J577" s="15"/>
      <c r="K577" s="46"/>
      <c r="L577" s="13"/>
      <c r="M577" s="13"/>
      <c r="N577" s="14"/>
      <c r="O577" s="15"/>
      <c r="P577" s="15"/>
      <c r="Q577" s="15"/>
    </row>
    <row r="578" spans="1:17" ht="20.25">
      <c r="A578" s="317" t="s">
        <v>34</v>
      </c>
      <c r="B578" s="317"/>
      <c r="C578" s="317"/>
      <c r="D578" s="317"/>
      <c r="E578" s="317"/>
      <c r="F578" s="317"/>
      <c r="G578" s="317"/>
      <c r="H578" s="317"/>
      <c r="I578" s="317"/>
      <c r="J578" s="317"/>
      <c r="K578" s="317"/>
      <c r="L578" s="317"/>
      <c r="M578" s="317"/>
      <c r="N578" s="317"/>
      <c r="O578" s="317"/>
      <c r="P578" s="14"/>
      <c r="Q578" s="14"/>
    </row>
    <row r="579" spans="1:17" ht="20.25">
      <c r="A579" s="317" t="s">
        <v>56</v>
      </c>
      <c r="B579" s="317"/>
      <c r="C579" s="317"/>
      <c r="D579" s="317"/>
      <c r="E579" s="317"/>
      <c r="F579" s="317"/>
      <c r="G579" s="317"/>
      <c r="H579" s="317"/>
      <c r="I579" s="317"/>
      <c r="J579" s="317"/>
      <c r="K579" s="317"/>
      <c r="L579" s="317"/>
      <c r="M579" s="317"/>
      <c r="N579" s="317"/>
      <c r="O579" s="317"/>
      <c r="P579" s="14"/>
      <c r="Q579" s="14"/>
    </row>
    <row r="580" spans="1:17" ht="20.25">
      <c r="A580" s="1"/>
      <c r="B580" s="1"/>
      <c r="C580" s="1"/>
      <c r="D580" s="2"/>
      <c r="E580" s="2"/>
      <c r="F580" s="2"/>
      <c r="G580" s="2"/>
      <c r="H580" s="1"/>
      <c r="I580" s="1"/>
      <c r="J580" s="1"/>
      <c r="K580" s="48"/>
      <c r="L580" s="2"/>
      <c r="M580" s="2"/>
      <c r="N580" s="1"/>
      <c r="O580" s="11"/>
      <c r="P580" s="11"/>
      <c r="Q580" s="11"/>
    </row>
    <row r="581" spans="1:17" ht="20.25">
      <c r="A581" s="315" t="s">
        <v>26</v>
      </c>
      <c r="B581" s="315"/>
      <c r="C581" s="315"/>
      <c r="D581" s="315"/>
      <c r="E581" s="318" t="s">
        <v>33</v>
      </c>
      <c r="F581" s="318"/>
      <c r="G581" s="318"/>
      <c r="H581" s="318"/>
      <c r="I581" s="319"/>
      <c r="J581" s="318"/>
      <c r="K581" s="318"/>
      <c r="L581" s="318"/>
      <c r="M581" s="318"/>
      <c r="N581" s="318"/>
      <c r="O581" s="318"/>
      <c r="P581" s="318"/>
      <c r="Q581" s="318"/>
    </row>
    <row r="582" spans="1:17" ht="20.25">
      <c r="A582" s="315" t="s">
        <v>27</v>
      </c>
      <c r="B582" s="315"/>
      <c r="C582" s="315"/>
      <c r="D582" s="315"/>
      <c r="E582" s="318" t="s">
        <v>20</v>
      </c>
      <c r="F582" s="318"/>
      <c r="G582" s="318"/>
      <c r="H582" s="318"/>
      <c r="I582" s="319"/>
      <c r="J582" s="318"/>
      <c r="K582" s="318"/>
      <c r="L582" s="318"/>
      <c r="M582" s="318"/>
      <c r="N582" s="318"/>
      <c r="O582" s="318"/>
      <c r="P582" s="318"/>
      <c r="Q582" s="318"/>
    </row>
    <row r="583" spans="1:17" ht="20.25">
      <c r="A583" s="315" t="s">
        <v>28</v>
      </c>
      <c r="B583" s="315"/>
      <c r="C583" s="315"/>
      <c r="D583" s="315"/>
      <c r="E583" s="318" t="s">
        <v>21</v>
      </c>
      <c r="F583" s="318"/>
      <c r="G583" s="318"/>
      <c r="H583" s="318"/>
      <c r="I583" s="319"/>
      <c r="J583" s="318"/>
      <c r="K583" s="318"/>
      <c r="L583" s="318"/>
      <c r="M583" s="318"/>
      <c r="N583" s="318"/>
      <c r="O583" s="318"/>
      <c r="P583" s="318"/>
      <c r="Q583" s="318"/>
    </row>
    <row r="584" spans="1:17" ht="20.25">
      <c r="A584" s="315" t="s">
        <v>29</v>
      </c>
      <c r="B584" s="315"/>
      <c r="C584" s="315"/>
      <c r="D584" s="315"/>
      <c r="E584" s="318" t="s">
        <v>35</v>
      </c>
      <c r="F584" s="318"/>
      <c r="G584" s="318"/>
      <c r="H584" s="318"/>
      <c r="I584" s="319"/>
      <c r="J584" s="318"/>
      <c r="K584" s="318"/>
      <c r="L584" s="318"/>
      <c r="M584" s="318"/>
      <c r="N584" s="318"/>
      <c r="O584" s="318"/>
      <c r="P584" s="318"/>
      <c r="Q584" s="318"/>
    </row>
    <row r="585" spans="1:17" ht="20.25">
      <c r="A585" s="315" t="s">
        <v>14</v>
      </c>
      <c r="B585" s="315"/>
      <c r="C585" s="315"/>
      <c r="D585" s="315"/>
      <c r="E585" s="318">
        <v>8602060523</v>
      </c>
      <c r="F585" s="318"/>
      <c r="G585" s="318"/>
      <c r="H585" s="318"/>
      <c r="I585" s="319"/>
      <c r="J585" s="318"/>
      <c r="K585" s="318"/>
      <c r="L585" s="318"/>
      <c r="M585" s="318"/>
      <c r="N585" s="318"/>
      <c r="O585" s="318"/>
      <c r="P585" s="318"/>
      <c r="Q585" s="318"/>
    </row>
    <row r="586" spans="1:17" ht="20.25">
      <c r="A586" s="315" t="s">
        <v>13</v>
      </c>
      <c r="B586" s="315"/>
      <c r="C586" s="315"/>
      <c r="D586" s="315"/>
      <c r="E586" s="318">
        <v>860201001</v>
      </c>
      <c r="F586" s="318"/>
      <c r="G586" s="318"/>
      <c r="H586" s="318"/>
      <c r="I586" s="319"/>
      <c r="J586" s="318"/>
      <c r="K586" s="318"/>
      <c r="L586" s="318"/>
      <c r="M586" s="318"/>
      <c r="N586" s="318"/>
      <c r="O586" s="318"/>
      <c r="P586" s="318"/>
      <c r="Q586" s="318"/>
    </row>
    <row r="587" spans="1:17" ht="20.25">
      <c r="A587" s="315" t="s">
        <v>12</v>
      </c>
      <c r="B587" s="315"/>
      <c r="C587" s="315"/>
      <c r="D587" s="315"/>
      <c r="E587" s="318">
        <v>71136000000</v>
      </c>
      <c r="F587" s="318"/>
      <c r="G587" s="318"/>
      <c r="H587" s="318"/>
      <c r="I587" s="319"/>
      <c r="J587" s="318"/>
      <c r="K587" s="318"/>
      <c r="L587" s="318"/>
      <c r="M587" s="318"/>
      <c r="N587" s="318"/>
      <c r="O587" s="318"/>
      <c r="P587" s="318"/>
      <c r="Q587" s="318"/>
    </row>
    <row r="588" spans="1:17" ht="20.25">
      <c r="A588" s="325"/>
      <c r="B588" s="325"/>
      <c r="C588" s="325"/>
      <c r="D588" s="325"/>
      <c r="E588" s="2"/>
      <c r="F588" s="2"/>
      <c r="G588" s="2"/>
      <c r="H588" s="1"/>
      <c r="I588" s="1"/>
      <c r="J588" s="1"/>
      <c r="K588" s="48"/>
      <c r="L588" s="2"/>
      <c r="M588" s="2"/>
      <c r="N588" s="1"/>
      <c r="O588" s="11"/>
      <c r="P588" s="11"/>
      <c r="Q588" s="11"/>
    </row>
    <row r="589" spans="1:17" ht="17.25">
      <c r="A589" s="335" t="s">
        <v>3</v>
      </c>
      <c r="B589" s="335" t="s">
        <v>1</v>
      </c>
      <c r="C589" s="335" t="s">
        <v>2</v>
      </c>
      <c r="D589" s="334" t="s">
        <v>11</v>
      </c>
      <c r="E589" s="334"/>
      <c r="F589" s="334"/>
      <c r="G589" s="334"/>
      <c r="H589" s="334"/>
      <c r="I589" s="334"/>
      <c r="J589" s="334"/>
      <c r="K589" s="334"/>
      <c r="L589" s="334"/>
      <c r="M589" s="334"/>
      <c r="N589" s="337" t="s">
        <v>18</v>
      </c>
      <c r="O589" s="333" t="s">
        <v>19</v>
      </c>
      <c r="P589" s="327" t="s">
        <v>54</v>
      </c>
      <c r="Q589" s="327" t="s">
        <v>52</v>
      </c>
    </row>
    <row r="590" spans="1:17" ht="78.75" customHeight="1">
      <c r="A590" s="335"/>
      <c r="B590" s="335"/>
      <c r="C590" s="335"/>
      <c r="D590" s="334" t="s">
        <v>16</v>
      </c>
      <c r="E590" s="334" t="s">
        <v>0</v>
      </c>
      <c r="F590" s="334" t="s">
        <v>5</v>
      </c>
      <c r="G590" s="334"/>
      <c r="H590" s="335" t="s">
        <v>7</v>
      </c>
      <c r="I590" s="334" t="s">
        <v>9</v>
      </c>
      <c r="J590" s="334"/>
      <c r="K590" s="336" t="s">
        <v>23</v>
      </c>
      <c r="L590" s="334" t="s">
        <v>4</v>
      </c>
      <c r="M590" s="334"/>
      <c r="N590" s="337"/>
      <c r="O590" s="333"/>
      <c r="P590" s="327"/>
      <c r="Q590" s="327"/>
    </row>
    <row r="591" spans="1:17" ht="198">
      <c r="A591" s="335"/>
      <c r="B591" s="335"/>
      <c r="C591" s="335"/>
      <c r="D591" s="334"/>
      <c r="E591" s="334"/>
      <c r="F591" s="280" t="s">
        <v>6</v>
      </c>
      <c r="G591" s="280" t="s">
        <v>17</v>
      </c>
      <c r="H591" s="335"/>
      <c r="I591" s="280" t="s">
        <v>8</v>
      </c>
      <c r="J591" s="280" t="s">
        <v>17</v>
      </c>
      <c r="K591" s="336"/>
      <c r="L591" s="280" t="s">
        <v>30</v>
      </c>
      <c r="M591" s="280" t="s">
        <v>31</v>
      </c>
      <c r="N591" s="337"/>
      <c r="O591" s="281" t="s">
        <v>10</v>
      </c>
      <c r="P591" s="327"/>
      <c r="Q591" s="327"/>
    </row>
    <row r="592" spans="1:17" ht="20.25">
      <c r="A592" s="4">
        <v>1</v>
      </c>
      <c r="B592" s="4">
        <v>2</v>
      </c>
      <c r="C592" s="4">
        <v>3</v>
      </c>
      <c r="D592" s="4">
        <v>4</v>
      </c>
      <c r="E592" s="4">
        <v>5</v>
      </c>
      <c r="F592" s="4">
        <v>6</v>
      </c>
      <c r="G592" s="4">
        <v>7</v>
      </c>
      <c r="H592" s="4">
        <v>8</v>
      </c>
      <c r="I592" s="4">
        <v>9</v>
      </c>
      <c r="J592" s="4">
        <v>10</v>
      </c>
      <c r="K592" s="112">
        <v>11</v>
      </c>
      <c r="L592" s="4">
        <v>12</v>
      </c>
      <c r="M592" s="4">
        <v>13</v>
      </c>
      <c r="N592" s="16">
        <v>14</v>
      </c>
      <c r="O592" s="16">
        <v>15</v>
      </c>
      <c r="P592" s="4">
        <v>16</v>
      </c>
      <c r="Q592" s="4">
        <v>17</v>
      </c>
    </row>
    <row r="593" spans="1:17" ht="20.25">
      <c r="A593" s="201"/>
      <c r="B593" s="202"/>
      <c r="C593" s="202"/>
      <c r="D593" s="203"/>
      <c r="E593" s="204"/>
      <c r="F593" s="202"/>
      <c r="G593" s="202"/>
      <c r="H593" s="202"/>
      <c r="I593" s="202"/>
      <c r="J593" s="202"/>
      <c r="K593" s="205"/>
      <c r="L593" s="202"/>
      <c r="M593" s="202"/>
      <c r="N593" s="17"/>
      <c r="O593" s="17"/>
      <c r="P593" s="202"/>
      <c r="Q593" s="206"/>
    </row>
    <row r="594" spans="1:17" ht="93.75">
      <c r="A594" s="208">
        <v>357</v>
      </c>
      <c r="B594" s="24" t="s">
        <v>100</v>
      </c>
      <c r="C594" s="24" t="s">
        <v>949</v>
      </c>
      <c r="D594" s="196" t="s">
        <v>940</v>
      </c>
      <c r="E594" s="6" t="s">
        <v>924</v>
      </c>
      <c r="F594" s="24">
        <v>796</v>
      </c>
      <c r="G594" s="9" t="s">
        <v>73</v>
      </c>
      <c r="H594" s="24">
        <v>54</v>
      </c>
      <c r="I594" s="5">
        <v>10215572000</v>
      </c>
      <c r="J594" s="158" t="s">
        <v>430</v>
      </c>
      <c r="K594" s="200">
        <v>211050</v>
      </c>
      <c r="L594" s="30" t="s">
        <v>104</v>
      </c>
      <c r="M594" s="5" t="s">
        <v>61</v>
      </c>
      <c r="N594" s="5" t="s">
        <v>63</v>
      </c>
      <c r="O594" s="5" t="s">
        <v>64</v>
      </c>
      <c r="P594" s="5" t="s">
        <v>64</v>
      </c>
      <c r="Q594" s="5" t="s">
        <v>64</v>
      </c>
    </row>
    <row r="595" spans="1:17" ht="145.5" customHeight="1">
      <c r="A595" s="96">
        <v>209</v>
      </c>
      <c r="B595" s="24" t="s">
        <v>567</v>
      </c>
      <c r="C595" s="24" t="s">
        <v>942</v>
      </c>
      <c r="D595" s="28" t="s">
        <v>941</v>
      </c>
      <c r="E595" s="6" t="s">
        <v>569</v>
      </c>
      <c r="F595" s="5">
        <v>879</v>
      </c>
      <c r="G595" s="5" t="s">
        <v>89</v>
      </c>
      <c r="H595" s="8">
        <v>1</v>
      </c>
      <c r="I595" s="5">
        <v>71112654000</v>
      </c>
      <c r="J595" s="5" t="s">
        <v>570</v>
      </c>
      <c r="K595" s="200">
        <v>110000</v>
      </c>
      <c r="L595" s="30" t="s">
        <v>104</v>
      </c>
      <c r="M595" s="5" t="s">
        <v>61</v>
      </c>
      <c r="N595" s="5" t="s">
        <v>63</v>
      </c>
      <c r="O595" s="5" t="s">
        <v>64</v>
      </c>
      <c r="P595" s="5" t="s">
        <v>64</v>
      </c>
      <c r="Q595" s="5" t="s">
        <v>64</v>
      </c>
    </row>
    <row r="596" spans="1:17" ht="60.75">
      <c r="A596" s="208">
        <v>358</v>
      </c>
      <c r="B596" s="24" t="s">
        <v>944</v>
      </c>
      <c r="C596" s="24" t="s">
        <v>951</v>
      </c>
      <c r="D596" s="196" t="s">
        <v>943</v>
      </c>
      <c r="E596" s="282" t="s">
        <v>344</v>
      </c>
      <c r="F596" s="24">
        <v>879</v>
      </c>
      <c r="G596" s="24" t="s">
        <v>182</v>
      </c>
      <c r="H596" s="123">
        <v>1</v>
      </c>
      <c r="I596" s="24">
        <v>71136000000</v>
      </c>
      <c r="J596" s="211" t="s">
        <v>248</v>
      </c>
      <c r="K596" s="200">
        <v>213600</v>
      </c>
      <c r="L596" s="30" t="s">
        <v>104</v>
      </c>
      <c r="M596" s="5" t="s">
        <v>90</v>
      </c>
      <c r="N596" s="5" t="s">
        <v>63</v>
      </c>
      <c r="O596" s="5" t="s">
        <v>64</v>
      </c>
      <c r="P596" s="5" t="s">
        <v>64</v>
      </c>
      <c r="Q596" s="5" t="s">
        <v>64</v>
      </c>
    </row>
    <row r="597" spans="1:17" ht="60.75">
      <c r="A597" s="208">
        <v>359</v>
      </c>
      <c r="B597" s="225" t="s">
        <v>208</v>
      </c>
      <c r="C597" s="225" t="s">
        <v>950</v>
      </c>
      <c r="D597" s="196" t="s">
        <v>945</v>
      </c>
      <c r="E597" s="229" t="s">
        <v>574</v>
      </c>
      <c r="F597" s="24">
        <v>879</v>
      </c>
      <c r="G597" s="24" t="s">
        <v>182</v>
      </c>
      <c r="H597" s="123">
        <v>1</v>
      </c>
      <c r="I597" s="24">
        <v>71136000000</v>
      </c>
      <c r="J597" s="211" t="s">
        <v>248</v>
      </c>
      <c r="K597" s="200">
        <v>650000</v>
      </c>
      <c r="L597" s="30" t="s">
        <v>104</v>
      </c>
      <c r="M597" s="5" t="s">
        <v>61</v>
      </c>
      <c r="N597" s="5" t="s">
        <v>63</v>
      </c>
      <c r="O597" s="5" t="s">
        <v>64</v>
      </c>
      <c r="P597" s="5" t="s">
        <v>64</v>
      </c>
      <c r="Q597" s="5" t="s">
        <v>64</v>
      </c>
    </row>
    <row r="598" spans="1:17" ht="60.75">
      <c r="A598" s="208">
        <v>360</v>
      </c>
      <c r="B598" s="283" t="s">
        <v>946</v>
      </c>
      <c r="C598" s="283" t="s">
        <v>952</v>
      </c>
      <c r="D598" s="241" t="s">
        <v>947</v>
      </c>
      <c r="E598" s="220" t="s">
        <v>948</v>
      </c>
      <c r="F598" s="24">
        <v>879</v>
      </c>
      <c r="G598" s="24" t="s">
        <v>182</v>
      </c>
      <c r="H598" s="123">
        <v>1</v>
      </c>
      <c r="I598" s="24">
        <v>71136000000</v>
      </c>
      <c r="J598" s="211" t="s">
        <v>248</v>
      </c>
      <c r="K598" s="200">
        <v>780000</v>
      </c>
      <c r="L598" s="30" t="s">
        <v>104</v>
      </c>
      <c r="M598" s="5" t="s">
        <v>61</v>
      </c>
      <c r="N598" s="5" t="s">
        <v>63</v>
      </c>
      <c r="O598" s="5" t="s">
        <v>64</v>
      </c>
      <c r="P598" s="5" t="s">
        <v>64</v>
      </c>
      <c r="Q598" s="5" t="s">
        <v>64</v>
      </c>
    </row>
    <row r="599" spans="1:17" ht="20.25">
      <c r="A599" s="286"/>
      <c r="B599" s="287"/>
      <c r="C599" s="287"/>
      <c r="D599" s="288"/>
      <c r="E599" s="289"/>
      <c r="F599" s="116"/>
      <c r="G599" s="116"/>
      <c r="H599" s="116"/>
      <c r="I599" s="116"/>
      <c r="J599" s="270"/>
      <c r="K599" s="290"/>
      <c r="L599" s="291"/>
      <c r="M599" s="11"/>
      <c r="N599" s="11"/>
      <c r="O599" s="11"/>
      <c r="P599" s="11"/>
      <c r="Q599" s="11"/>
    </row>
    <row r="600" spans="1:17" ht="21">
      <c r="A600" s="113"/>
      <c r="B600" s="331" t="s">
        <v>388</v>
      </c>
      <c r="C600" s="331"/>
      <c r="D600" s="331"/>
      <c r="E600" s="114"/>
      <c r="F600" s="331" t="s">
        <v>389</v>
      </c>
      <c r="G600" s="331"/>
      <c r="H600" s="331"/>
      <c r="I600" s="63"/>
      <c r="J600" s="63"/>
      <c r="K600" s="115"/>
      <c r="L600" s="11"/>
      <c r="M600" s="11"/>
      <c r="N600" s="116"/>
      <c r="O600" s="116"/>
      <c r="P600" s="117"/>
      <c r="Q600" s="117"/>
    </row>
    <row r="602" spans="2:4" ht="20.25">
      <c r="B602" s="331" t="s">
        <v>789</v>
      </c>
      <c r="C602" s="331"/>
      <c r="D602" s="331"/>
    </row>
    <row r="603" spans="2:4" ht="20.25">
      <c r="B603" s="332" t="s">
        <v>47</v>
      </c>
      <c r="C603" s="332"/>
      <c r="D603" s="332"/>
    </row>
    <row r="604" spans="2:4" ht="20.25">
      <c r="B604" s="227"/>
      <c r="C604" s="227"/>
      <c r="D604" s="228" t="s">
        <v>48</v>
      </c>
    </row>
    <row r="607" spans="1:17" ht="20.25">
      <c r="A607" s="1" t="s">
        <v>22</v>
      </c>
      <c r="B607" s="1"/>
      <c r="C607" s="1"/>
      <c r="D607" s="2"/>
      <c r="E607" s="2"/>
      <c r="F607" s="2"/>
      <c r="G607" s="2"/>
      <c r="H607" s="1"/>
      <c r="I607" s="1"/>
      <c r="J607" s="325" t="s">
        <v>15</v>
      </c>
      <c r="K607" s="325"/>
      <c r="L607" s="325"/>
      <c r="M607" s="325"/>
      <c r="N607" s="325"/>
      <c r="O607" s="325"/>
      <c r="P607" s="2"/>
      <c r="Q607" s="2"/>
    </row>
    <row r="608" spans="1:17" ht="20.25">
      <c r="A608" s="1"/>
      <c r="B608" s="1"/>
      <c r="C608" s="1"/>
      <c r="D608" s="2"/>
      <c r="E608" s="2"/>
      <c r="F608" s="2"/>
      <c r="G608" s="2"/>
      <c r="H608" s="1"/>
      <c r="I608" s="1"/>
      <c r="J608" s="325" t="s">
        <v>24</v>
      </c>
      <c r="K608" s="325"/>
      <c r="L608" s="325"/>
      <c r="M608" s="325"/>
      <c r="N608" s="325"/>
      <c r="O608" s="325"/>
      <c r="P608" s="2"/>
      <c r="Q608" s="2"/>
    </row>
    <row r="609" spans="1:17" ht="20.25">
      <c r="A609" s="1"/>
      <c r="B609" s="1"/>
      <c r="C609" s="1"/>
      <c r="D609" s="2"/>
      <c r="E609" s="2"/>
      <c r="F609" s="2"/>
      <c r="G609" s="2"/>
      <c r="H609" s="1"/>
      <c r="I609" s="1"/>
      <c r="J609" s="325" t="s">
        <v>32</v>
      </c>
      <c r="K609" s="325"/>
      <c r="L609" s="325"/>
      <c r="M609" s="325"/>
      <c r="N609" s="325"/>
      <c r="O609" s="325"/>
      <c r="P609" s="2"/>
      <c r="Q609" s="2"/>
    </row>
    <row r="610" spans="1:17" ht="20.25">
      <c r="A610" s="1"/>
      <c r="B610" s="1"/>
      <c r="C610" s="1"/>
      <c r="D610" s="2"/>
      <c r="E610" s="2"/>
      <c r="F610" s="2"/>
      <c r="G610" s="2"/>
      <c r="H610" s="1"/>
      <c r="I610" s="1"/>
      <c r="J610" s="326"/>
      <c r="K610" s="326"/>
      <c r="L610" s="312" t="s">
        <v>25</v>
      </c>
      <c r="M610" s="312"/>
      <c r="N610" s="1"/>
      <c r="O610" s="11"/>
      <c r="P610" s="11"/>
      <c r="Q610" s="11"/>
    </row>
    <row r="611" spans="1:17" ht="20.25">
      <c r="A611" s="1"/>
      <c r="B611" s="1"/>
      <c r="C611" s="1"/>
      <c r="D611" s="2"/>
      <c r="E611" s="2"/>
      <c r="F611" s="2"/>
      <c r="G611" s="2"/>
      <c r="H611" s="1"/>
      <c r="I611" s="1"/>
      <c r="J611" s="316" t="s">
        <v>741</v>
      </c>
      <c r="K611" s="316"/>
      <c r="L611" s="316"/>
      <c r="M611" s="316"/>
      <c r="N611" s="316"/>
      <c r="O611" s="316"/>
      <c r="P611" s="12"/>
      <c r="Q611" s="12"/>
    </row>
    <row r="612" spans="1:17" ht="20.25">
      <c r="A612" s="1"/>
      <c r="B612" s="1"/>
      <c r="C612" s="1"/>
      <c r="D612" s="2"/>
      <c r="E612" s="2"/>
      <c r="F612" s="2"/>
      <c r="G612" s="2"/>
      <c r="H612" s="1"/>
      <c r="I612" s="1"/>
      <c r="J612" s="15"/>
      <c r="K612" s="46"/>
      <c r="L612" s="13"/>
      <c r="M612" s="13"/>
      <c r="N612" s="14"/>
      <c r="O612" s="15"/>
      <c r="P612" s="15"/>
      <c r="Q612" s="15"/>
    </row>
    <row r="613" spans="1:17" ht="20.25">
      <c r="A613" s="317" t="s">
        <v>34</v>
      </c>
      <c r="B613" s="317"/>
      <c r="C613" s="317"/>
      <c r="D613" s="317"/>
      <c r="E613" s="317"/>
      <c r="F613" s="317"/>
      <c r="G613" s="317"/>
      <c r="H613" s="317"/>
      <c r="I613" s="317"/>
      <c r="J613" s="317"/>
      <c r="K613" s="317"/>
      <c r="L613" s="317"/>
      <c r="M613" s="317"/>
      <c r="N613" s="317"/>
      <c r="O613" s="317"/>
      <c r="P613" s="14"/>
      <c r="Q613" s="14"/>
    </row>
    <row r="614" spans="1:17" ht="20.25">
      <c r="A614" s="317" t="s">
        <v>56</v>
      </c>
      <c r="B614" s="317"/>
      <c r="C614" s="317"/>
      <c r="D614" s="317"/>
      <c r="E614" s="317"/>
      <c r="F614" s="317"/>
      <c r="G614" s="317"/>
      <c r="H614" s="317"/>
      <c r="I614" s="317"/>
      <c r="J614" s="317"/>
      <c r="K614" s="317"/>
      <c r="L614" s="317"/>
      <c r="M614" s="317"/>
      <c r="N614" s="317"/>
      <c r="O614" s="317"/>
      <c r="P614" s="14"/>
      <c r="Q614" s="14"/>
    </row>
    <row r="615" spans="1:17" ht="20.25">
      <c r="A615" s="1"/>
      <c r="B615" s="1"/>
      <c r="C615" s="1"/>
      <c r="D615" s="2"/>
      <c r="E615" s="2"/>
      <c r="F615" s="2"/>
      <c r="G615" s="2"/>
      <c r="H615" s="1"/>
      <c r="I615" s="1"/>
      <c r="J615" s="1"/>
      <c r="K615" s="48"/>
      <c r="L615" s="2"/>
      <c r="M615" s="2"/>
      <c r="N615" s="1"/>
      <c r="O615" s="11"/>
      <c r="P615" s="11"/>
      <c r="Q615" s="11"/>
    </row>
    <row r="616" spans="1:17" ht="20.25">
      <c r="A616" s="315" t="s">
        <v>26</v>
      </c>
      <c r="B616" s="315"/>
      <c r="C616" s="315"/>
      <c r="D616" s="315"/>
      <c r="E616" s="318" t="s">
        <v>33</v>
      </c>
      <c r="F616" s="318"/>
      <c r="G616" s="318"/>
      <c r="H616" s="318"/>
      <c r="I616" s="319"/>
      <c r="J616" s="318"/>
      <c r="K616" s="318"/>
      <c r="L616" s="318"/>
      <c r="M616" s="318"/>
      <c r="N616" s="318"/>
      <c r="O616" s="318"/>
      <c r="P616" s="318"/>
      <c r="Q616" s="318"/>
    </row>
    <row r="617" spans="1:17" ht="20.25">
      <c r="A617" s="315" t="s">
        <v>27</v>
      </c>
      <c r="B617" s="315"/>
      <c r="C617" s="315"/>
      <c r="D617" s="315"/>
      <c r="E617" s="318" t="s">
        <v>20</v>
      </c>
      <c r="F617" s="318"/>
      <c r="G617" s="318"/>
      <c r="H617" s="318"/>
      <c r="I617" s="319"/>
      <c r="J617" s="318"/>
      <c r="K617" s="318"/>
      <c r="L617" s="318"/>
      <c r="M617" s="318"/>
      <c r="N617" s="318"/>
      <c r="O617" s="318"/>
      <c r="P617" s="318"/>
      <c r="Q617" s="318"/>
    </row>
    <row r="618" spans="1:17" ht="20.25">
      <c r="A618" s="315" t="s">
        <v>28</v>
      </c>
      <c r="B618" s="315"/>
      <c r="C618" s="315"/>
      <c r="D618" s="315"/>
      <c r="E618" s="318" t="s">
        <v>21</v>
      </c>
      <c r="F618" s="318"/>
      <c r="G618" s="318"/>
      <c r="H618" s="318"/>
      <c r="I618" s="319"/>
      <c r="J618" s="318"/>
      <c r="K618" s="318"/>
      <c r="L618" s="318"/>
      <c r="M618" s="318"/>
      <c r="N618" s="318"/>
      <c r="O618" s="318"/>
      <c r="P618" s="318"/>
      <c r="Q618" s="318"/>
    </row>
    <row r="619" spans="1:17" ht="20.25">
      <c r="A619" s="315" t="s">
        <v>29</v>
      </c>
      <c r="B619" s="315"/>
      <c r="C619" s="315"/>
      <c r="D619" s="315"/>
      <c r="E619" s="318" t="s">
        <v>35</v>
      </c>
      <c r="F619" s="318"/>
      <c r="G619" s="318"/>
      <c r="H619" s="318"/>
      <c r="I619" s="319"/>
      <c r="J619" s="318"/>
      <c r="K619" s="318"/>
      <c r="L619" s="318"/>
      <c r="M619" s="318"/>
      <c r="N619" s="318"/>
      <c r="O619" s="318"/>
      <c r="P619" s="318"/>
      <c r="Q619" s="318"/>
    </row>
    <row r="620" spans="1:17" ht="20.25">
      <c r="A620" s="315" t="s">
        <v>14</v>
      </c>
      <c r="B620" s="315"/>
      <c r="C620" s="315"/>
      <c r="D620" s="315"/>
      <c r="E620" s="318">
        <v>8602060523</v>
      </c>
      <c r="F620" s="318"/>
      <c r="G620" s="318"/>
      <c r="H620" s="318"/>
      <c r="I620" s="319"/>
      <c r="J620" s="318"/>
      <c r="K620" s="318"/>
      <c r="L620" s="318"/>
      <c r="M620" s="318"/>
      <c r="N620" s="318"/>
      <c r="O620" s="318"/>
      <c r="P620" s="318"/>
      <c r="Q620" s="318"/>
    </row>
    <row r="621" spans="1:17" ht="20.25">
      <c r="A621" s="315" t="s">
        <v>13</v>
      </c>
      <c r="B621" s="315"/>
      <c r="C621" s="315"/>
      <c r="D621" s="315"/>
      <c r="E621" s="318">
        <v>860201001</v>
      </c>
      <c r="F621" s="318"/>
      <c r="G621" s="318"/>
      <c r="H621" s="318"/>
      <c r="I621" s="319"/>
      <c r="J621" s="318"/>
      <c r="K621" s="318"/>
      <c r="L621" s="318"/>
      <c r="M621" s="318"/>
      <c r="N621" s="318"/>
      <c r="O621" s="318"/>
      <c r="P621" s="318"/>
      <c r="Q621" s="318"/>
    </row>
    <row r="622" spans="1:17" ht="20.25">
      <c r="A622" s="315" t="s">
        <v>12</v>
      </c>
      <c r="B622" s="315"/>
      <c r="C622" s="315"/>
      <c r="D622" s="315"/>
      <c r="E622" s="318">
        <v>71136000000</v>
      </c>
      <c r="F622" s="318"/>
      <c r="G622" s="318"/>
      <c r="H622" s="318"/>
      <c r="I622" s="319"/>
      <c r="J622" s="318"/>
      <c r="K622" s="318"/>
      <c r="L622" s="318"/>
      <c r="M622" s="318"/>
      <c r="N622" s="318"/>
      <c r="O622" s="318"/>
      <c r="P622" s="318"/>
      <c r="Q622" s="318"/>
    </row>
    <row r="623" spans="1:17" ht="20.25">
      <c r="A623" s="325"/>
      <c r="B623" s="325"/>
      <c r="C623" s="325"/>
      <c r="D623" s="325"/>
      <c r="E623" s="2"/>
      <c r="F623" s="2"/>
      <c r="G623" s="2"/>
      <c r="H623" s="1"/>
      <c r="I623" s="1"/>
      <c r="J623" s="1"/>
      <c r="K623" s="48"/>
      <c r="L623" s="2"/>
      <c r="M623" s="2"/>
      <c r="N623" s="1"/>
      <c r="O623" s="11"/>
      <c r="P623" s="11"/>
      <c r="Q623" s="11"/>
    </row>
    <row r="624" spans="1:17" ht="17.25">
      <c r="A624" s="335" t="s">
        <v>3</v>
      </c>
      <c r="B624" s="335" t="s">
        <v>1</v>
      </c>
      <c r="C624" s="335" t="s">
        <v>2</v>
      </c>
      <c r="D624" s="334" t="s">
        <v>11</v>
      </c>
      <c r="E624" s="334"/>
      <c r="F624" s="334"/>
      <c r="G624" s="334"/>
      <c r="H624" s="334"/>
      <c r="I624" s="334"/>
      <c r="J624" s="334"/>
      <c r="K624" s="334"/>
      <c r="L624" s="334"/>
      <c r="M624" s="334"/>
      <c r="N624" s="337" t="s">
        <v>18</v>
      </c>
      <c r="O624" s="333" t="s">
        <v>19</v>
      </c>
      <c r="P624" s="327" t="s">
        <v>54</v>
      </c>
      <c r="Q624" s="327" t="s">
        <v>52</v>
      </c>
    </row>
    <row r="625" spans="1:17" ht="81" customHeight="1">
      <c r="A625" s="335"/>
      <c r="B625" s="335"/>
      <c r="C625" s="335"/>
      <c r="D625" s="334" t="s">
        <v>16</v>
      </c>
      <c r="E625" s="334" t="s">
        <v>0</v>
      </c>
      <c r="F625" s="334" t="s">
        <v>5</v>
      </c>
      <c r="G625" s="334"/>
      <c r="H625" s="335" t="s">
        <v>7</v>
      </c>
      <c r="I625" s="334" t="s">
        <v>9</v>
      </c>
      <c r="J625" s="334"/>
      <c r="K625" s="336" t="s">
        <v>23</v>
      </c>
      <c r="L625" s="334" t="s">
        <v>4</v>
      </c>
      <c r="M625" s="334"/>
      <c r="N625" s="337"/>
      <c r="O625" s="333"/>
      <c r="P625" s="327"/>
      <c r="Q625" s="327"/>
    </row>
    <row r="626" spans="1:17" ht="198">
      <c r="A626" s="335"/>
      <c r="B626" s="335"/>
      <c r="C626" s="335"/>
      <c r="D626" s="334"/>
      <c r="E626" s="334"/>
      <c r="F626" s="284" t="s">
        <v>6</v>
      </c>
      <c r="G626" s="284" t="s">
        <v>17</v>
      </c>
      <c r="H626" s="335"/>
      <c r="I626" s="284" t="s">
        <v>8</v>
      </c>
      <c r="J626" s="284" t="s">
        <v>17</v>
      </c>
      <c r="K626" s="336"/>
      <c r="L626" s="284" t="s">
        <v>30</v>
      </c>
      <c r="M626" s="284" t="s">
        <v>31</v>
      </c>
      <c r="N626" s="337"/>
      <c r="O626" s="285" t="s">
        <v>10</v>
      </c>
      <c r="P626" s="327"/>
      <c r="Q626" s="327"/>
    </row>
    <row r="627" spans="1:17" ht="20.25">
      <c r="A627" s="4">
        <v>1</v>
      </c>
      <c r="B627" s="4">
        <v>2</v>
      </c>
      <c r="C627" s="4">
        <v>3</v>
      </c>
      <c r="D627" s="4">
        <v>4</v>
      </c>
      <c r="E627" s="4">
        <v>5</v>
      </c>
      <c r="F627" s="4">
        <v>6</v>
      </c>
      <c r="G627" s="4">
        <v>7</v>
      </c>
      <c r="H627" s="4">
        <v>8</v>
      </c>
      <c r="I627" s="4">
        <v>9</v>
      </c>
      <c r="J627" s="4">
        <v>10</v>
      </c>
      <c r="K627" s="112">
        <v>11</v>
      </c>
      <c r="L627" s="4">
        <v>12</v>
      </c>
      <c r="M627" s="4">
        <v>13</v>
      </c>
      <c r="N627" s="16">
        <v>14</v>
      </c>
      <c r="O627" s="16">
        <v>15</v>
      </c>
      <c r="P627" s="4">
        <v>16</v>
      </c>
      <c r="Q627" s="4">
        <v>17</v>
      </c>
    </row>
    <row r="628" spans="1:17" ht="20.25">
      <c r="A628" s="201"/>
      <c r="B628" s="202"/>
      <c r="C628" s="202"/>
      <c r="D628" s="203"/>
      <c r="E628" s="204"/>
      <c r="F628" s="202"/>
      <c r="G628" s="202"/>
      <c r="H628" s="202"/>
      <c r="I628" s="202"/>
      <c r="J628" s="202"/>
      <c r="K628" s="205"/>
      <c r="L628" s="202"/>
      <c r="M628" s="202"/>
      <c r="N628" s="17"/>
      <c r="O628" s="17"/>
      <c r="P628" s="202"/>
      <c r="Q628" s="206"/>
    </row>
    <row r="629" spans="1:17" ht="60.75">
      <c r="A629" s="208">
        <v>361</v>
      </c>
      <c r="B629" s="24" t="s">
        <v>100</v>
      </c>
      <c r="C629" s="24" t="s">
        <v>795</v>
      </c>
      <c r="D629" s="196" t="s">
        <v>953</v>
      </c>
      <c r="E629" s="6" t="s">
        <v>429</v>
      </c>
      <c r="F629" s="24">
        <v>796</v>
      </c>
      <c r="G629" s="9" t="s">
        <v>73</v>
      </c>
      <c r="H629" s="24">
        <v>1</v>
      </c>
      <c r="I629" s="24">
        <v>71136000000</v>
      </c>
      <c r="J629" s="211" t="s">
        <v>248</v>
      </c>
      <c r="K629" s="200">
        <v>167117</v>
      </c>
      <c r="L629" s="30" t="s">
        <v>104</v>
      </c>
      <c r="M629" s="5" t="s">
        <v>108</v>
      </c>
      <c r="N629" s="5" t="s">
        <v>63</v>
      </c>
      <c r="O629" s="5" t="s">
        <v>64</v>
      </c>
      <c r="P629" s="5" t="s">
        <v>64</v>
      </c>
      <c r="Q629" s="5" t="s">
        <v>64</v>
      </c>
    </row>
    <row r="630" spans="1:17" ht="60.75">
      <c r="A630" s="208">
        <v>362</v>
      </c>
      <c r="B630" s="24" t="s">
        <v>86</v>
      </c>
      <c r="C630" s="24" t="s">
        <v>811</v>
      </c>
      <c r="D630" s="241" t="s">
        <v>954</v>
      </c>
      <c r="E630" s="6" t="s">
        <v>934</v>
      </c>
      <c r="F630" s="24">
        <v>879</v>
      </c>
      <c r="G630" s="24" t="s">
        <v>182</v>
      </c>
      <c r="H630" s="123">
        <v>1</v>
      </c>
      <c r="I630" s="24">
        <v>71136000000</v>
      </c>
      <c r="J630" s="211" t="s">
        <v>248</v>
      </c>
      <c r="K630" s="200">
        <v>375000</v>
      </c>
      <c r="L630" s="30" t="s">
        <v>104</v>
      </c>
      <c r="M630" s="5" t="s">
        <v>175</v>
      </c>
      <c r="N630" s="5" t="s">
        <v>63</v>
      </c>
      <c r="O630" s="5" t="s">
        <v>64</v>
      </c>
      <c r="P630" s="5" t="s">
        <v>64</v>
      </c>
      <c r="Q630" s="5" t="s">
        <v>64</v>
      </c>
    </row>
    <row r="631" spans="1:17" ht="121.5">
      <c r="A631" s="208">
        <v>363</v>
      </c>
      <c r="B631" s="24" t="s">
        <v>955</v>
      </c>
      <c r="C631" s="24" t="s">
        <v>976</v>
      </c>
      <c r="D631" s="241" t="s">
        <v>957</v>
      </c>
      <c r="E631" s="226" t="s">
        <v>956</v>
      </c>
      <c r="F631" s="24">
        <v>879</v>
      </c>
      <c r="G631" s="24" t="s">
        <v>182</v>
      </c>
      <c r="H631" s="5">
        <v>1</v>
      </c>
      <c r="I631" s="24">
        <v>71178000000</v>
      </c>
      <c r="J631" s="123" t="s">
        <v>606</v>
      </c>
      <c r="K631" s="200">
        <v>152942.19</v>
      </c>
      <c r="L631" s="30" t="s">
        <v>104</v>
      </c>
      <c r="M631" s="5" t="s">
        <v>61</v>
      </c>
      <c r="N631" s="5" t="s">
        <v>63</v>
      </c>
      <c r="O631" s="5" t="s">
        <v>64</v>
      </c>
      <c r="P631" s="5" t="s">
        <v>64</v>
      </c>
      <c r="Q631" s="5" t="s">
        <v>64</v>
      </c>
    </row>
    <row r="632" spans="1:17" ht="60.75">
      <c r="A632" s="208">
        <v>364</v>
      </c>
      <c r="B632" s="225" t="s">
        <v>121</v>
      </c>
      <c r="C632" s="225" t="s">
        <v>977</v>
      </c>
      <c r="D632" s="241" t="s">
        <v>959</v>
      </c>
      <c r="E632" s="6" t="s">
        <v>958</v>
      </c>
      <c r="F632" s="24">
        <v>879</v>
      </c>
      <c r="G632" s="24" t="s">
        <v>182</v>
      </c>
      <c r="H632" s="123">
        <v>1</v>
      </c>
      <c r="I632" s="24">
        <v>71136000000</v>
      </c>
      <c r="J632" s="211" t="s">
        <v>248</v>
      </c>
      <c r="K632" s="200">
        <v>388601</v>
      </c>
      <c r="L632" s="30" t="s">
        <v>104</v>
      </c>
      <c r="M632" s="5" t="s">
        <v>61</v>
      </c>
      <c r="N632" s="5" t="s">
        <v>63</v>
      </c>
      <c r="O632" s="5" t="s">
        <v>64</v>
      </c>
      <c r="P632" s="5" t="s">
        <v>64</v>
      </c>
      <c r="Q632" s="5" t="s">
        <v>64</v>
      </c>
    </row>
    <row r="633" spans="1:17" ht="101.25">
      <c r="A633" s="258">
        <v>30</v>
      </c>
      <c r="B633" s="225" t="s">
        <v>161</v>
      </c>
      <c r="C633" s="225" t="s">
        <v>960</v>
      </c>
      <c r="D633" s="241" t="s">
        <v>961</v>
      </c>
      <c r="E633" s="29" t="s">
        <v>963</v>
      </c>
      <c r="F633" s="24">
        <v>796</v>
      </c>
      <c r="G633" s="9" t="s">
        <v>73</v>
      </c>
      <c r="H633" s="123">
        <v>39</v>
      </c>
      <c r="I633" s="24">
        <v>71136000000</v>
      </c>
      <c r="J633" s="211" t="s">
        <v>248</v>
      </c>
      <c r="K633" s="200">
        <v>853523</v>
      </c>
      <c r="L633" s="30" t="s">
        <v>104</v>
      </c>
      <c r="M633" s="5" t="s">
        <v>175</v>
      </c>
      <c r="N633" s="24" t="s">
        <v>862</v>
      </c>
      <c r="O633" s="211" t="s">
        <v>91</v>
      </c>
      <c r="P633" s="211" t="s">
        <v>64</v>
      </c>
      <c r="Q633" s="211" t="s">
        <v>64</v>
      </c>
    </row>
    <row r="634" spans="1:17" ht="81">
      <c r="A634" s="208">
        <v>365</v>
      </c>
      <c r="B634" s="225" t="s">
        <v>105</v>
      </c>
      <c r="C634" s="225" t="s">
        <v>978</v>
      </c>
      <c r="D634" s="241" t="s">
        <v>962</v>
      </c>
      <c r="E634" s="6" t="s">
        <v>964</v>
      </c>
      <c r="F634" s="24">
        <v>879</v>
      </c>
      <c r="G634" s="24" t="s">
        <v>182</v>
      </c>
      <c r="H634" s="123">
        <v>1</v>
      </c>
      <c r="I634" s="24">
        <v>71178000000</v>
      </c>
      <c r="J634" s="123" t="s">
        <v>606</v>
      </c>
      <c r="K634" s="200">
        <v>1358628</v>
      </c>
      <c r="L634" s="30" t="s">
        <v>104</v>
      </c>
      <c r="M634" s="5" t="s">
        <v>90</v>
      </c>
      <c r="N634" s="24" t="s">
        <v>862</v>
      </c>
      <c r="O634" s="211" t="s">
        <v>91</v>
      </c>
      <c r="P634" s="211" t="s">
        <v>64</v>
      </c>
      <c r="Q634" s="211" t="s">
        <v>64</v>
      </c>
    </row>
    <row r="635" spans="1:17" ht="141.75">
      <c r="A635" s="208">
        <v>366</v>
      </c>
      <c r="B635" s="225" t="s">
        <v>105</v>
      </c>
      <c r="C635" s="225" t="s">
        <v>965</v>
      </c>
      <c r="D635" s="241" t="s">
        <v>966</v>
      </c>
      <c r="E635" s="6" t="s">
        <v>967</v>
      </c>
      <c r="F635" s="24">
        <v>796</v>
      </c>
      <c r="G635" s="9" t="s">
        <v>73</v>
      </c>
      <c r="H635" s="24">
        <v>5.12</v>
      </c>
      <c r="I635" s="24">
        <v>71136000000</v>
      </c>
      <c r="J635" s="211" t="s">
        <v>248</v>
      </c>
      <c r="K635" s="200">
        <v>130038</v>
      </c>
      <c r="L635" s="30" t="s">
        <v>104</v>
      </c>
      <c r="M635" s="5" t="s">
        <v>90</v>
      </c>
      <c r="N635" s="24" t="s">
        <v>862</v>
      </c>
      <c r="O635" s="211" t="s">
        <v>91</v>
      </c>
      <c r="P635" s="211" t="s">
        <v>64</v>
      </c>
      <c r="Q635" s="211" t="s">
        <v>64</v>
      </c>
    </row>
    <row r="636" spans="1:17" ht="81">
      <c r="A636" s="258">
        <v>112</v>
      </c>
      <c r="B636" s="225" t="s">
        <v>140</v>
      </c>
      <c r="C636" s="225" t="s">
        <v>824</v>
      </c>
      <c r="D636" s="241" t="s">
        <v>968</v>
      </c>
      <c r="E636" s="29" t="s">
        <v>973</v>
      </c>
      <c r="F636" s="5">
        <v>796</v>
      </c>
      <c r="G636" s="9" t="s">
        <v>73</v>
      </c>
      <c r="H636" s="23" t="s">
        <v>170</v>
      </c>
      <c r="I636" s="24">
        <v>71136000000</v>
      </c>
      <c r="J636" s="211" t="s">
        <v>248</v>
      </c>
      <c r="K636" s="200">
        <v>2508170</v>
      </c>
      <c r="L636" s="30" t="s">
        <v>104</v>
      </c>
      <c r="M636" s="5" t="s">
        <v>277</v>
      </c>
      <c r="N636" s="24" t="s">
        <v>81</v>
      </c>
      <c r="O636" s="24" t="s">
        <v>91</v>
      </c>
      <c r="P636" s="5" t="s">
        <v>64</v>
      </c>
      <c r="Q636" s="5" t="s">
        <v>64</v>
      </c>
    </row>
    <row r="637" spans="1:17" ht="162">
      <c r="A637" s="258">
        <v>233</v>
      </c>
      <c r="B637" s="225" t="s">
        <v>268</v>
      </c>
      <c r="C637" s="225" t="s">
        <v>971</v>
      </c>
      <c r="D637" s="241" t="s">
        <v>970</v>
      </c>
      <c r="E637" s="6" t="s">
        <v>975</v>
      </c>
      <c r="F637" s="24">
        <v>879</v>
      </c>
      <c r="G637" s="24" t="s">
        <v>182</v>
      </c>
      <c r="H637" s="123">
        <v>1</v>
      </c>
      <c r="I637" s="24">
        <v>71178000000</v>
      </c>
      <c r="J637" s="123" t="s">
        <v>606</v>
      </c>
      <c r="K637" s="200">
        <v>5915237</v>
      </c>
      <c r="L637" s="30" t="s">
        <v>104</v>
      </c>
      <c r="M637" s="5" t="s">
        <v>277</v>
      </c>
      <c r="N637" s="24" t="s">
        <v>81</v>
      </c>
      <c r="O637" s="211" t="s">
        <v>91</v>
      </c>
      <c r="P637" s="211" t="s">
        <v>64</v>
      </c>
      <c r="Q637" s="211" t="s">
        <v>64</v>
      </c>
    </row>
    <row r="638" spans="1:17" ht="222.75">
      <c r="A638" s="208">
        <v>367</v>
      </c>
      <c r="B638" s="225" t="s">
        <v>86</v>
      </c>
      <c r="C638" s="225" t="s">
        <v>969</v>
      </c>
      <c r="D638" s="241" t="s">
        <v>972</v>
      </c>
      <c r="E638" s="28" t="s">
        <v>974</v>
      </c>
      <c r="F638" s="24">
        <v>879</v>
      </c>
      <c r="G638" s="24" t="s">
        <v>182</v>
      </c>
      <c r="H638" s="123">
        <v>1</v>
      </c>
      <c r="I638" s="24">
        <v>71178000000</v>
      </c>
      <c r="J638" s="123" t="s">
        <v>606</v>
      </c>
      <c r="K638" s="200">
        <v>340723.04</v>
      </c>
      <c r="L638" s="30" t="s">
        <v>104</v>
      </c>
      <c r="M638" s="5" t="s">
        <v>90</v>
      </c>
      <c r="N638" s="24" t="s">
        <v>862</v>
      </c>
      <c r="O638" s="211" t="s">
        <v>91</v>
      </c>
      <c r="P638" s="211" t="s">
        <v>64</v>
      </c>
      <c r="Q638" s="211" t="s">
        <v>64</v>
      </c>
    </row>
    <row r="639" spans="1:17" ht="20.25">
      <c r="A639" s="286"/>
      <c r="B639" s="287"/>
      <c r="C639" s="287"/>
      <c r="D639" s="288"/>
      <c r="E639" s="289"/>
      <c r="F639" s="116"/>
      <c r="G639" s="116"/>
      <c r="H639" s="116"/>
      <c r="I639" s="116"/>
      <c r="J639" s="270"/>
      <c r="K639" s="290"/>
      <c r="L639" s="291"/>
      <c r="M639" s="11"/>
      <c r="N639" s="11"/>
      <c r="O639" s="11"/>
      <c r="P639" s="11"/>
      <c r="Q639" s="11"/>
    </row>
    <row r="640" spans="1:17" ht="29.25" customHeight="1">
      <c r="A640" s="113"/>
      <c r="B640" s="331" t="s">
        <v>388</v>
      </c>
      <c r="C640" s="331"/>
      <c r="D640" s="331"/>
      <c r="E640" s="114"/>
      <c r="F640" s="331" t="s">
        <v>389</v>
      </c>
      <c r="G640" s="331"/>
      <c r="H640" s="331"/>
      <c r="I640" s="63"/>
      <c r="J640" s="63"/>
      <c r="K640" s="115"/>
      <c r="L640" s="11"/>
      <c r="M640" s="11"/>
      <c r="N640" s="116"/>
      <c r="O640" s="116"/>
      <c r="P640" s="117"/>
      <c r="Q640" s="117"/>
    </row>
    <row r="642" spans="2:4" ht="20.25">
      <c r="B642" s="331" t="s">
        <v>789</v>
      </c>
      <c r="C642" s="331"/>
      <c r="D642" s="331"/>
    </row>
    <row r="643" spans="2:4" ht="20.25">
      <c r="B643" s="332" t="s">
        <v>47</v>
      </c>
      <c r="C643" s="332"/>
      <c r="D643" s="332"/>
    </row>
    <row r="644" spans="2:4" ht="20.25">
      <c r="B644" s="227"/>
      <c r="C644" s="227"/>
      <c r="D644" s="228" t="s">
        <v>48</v>
      </c>
    </row>
    <row r="646" spans="1:17" ht="20.25">
      <c r="A646" s="1" t="s">
        <v>22</v>
      </c>
      <c r="B646" s="1"/>
      <c r="C646" s="1"/>
      <c r="D646" s="2"/>
      <c r="E646" s="2"/>
      <c r="F646" s="2"/>
      <c r="G646" s="2"/>
      <c r="H646" s="1"/>
      <c r="I646" s="1"/>
      <c r="J646" s="325" t="s">
        <v>15</v>
      </c>
      <c r="K646" s="325"/>
      <c r="L646" s="325"/>
      <c r="M646" s="325"/>
      <c r="N646" s="325"/>
      <c r="O646" s="325"/>
      <c r="P646" s="2"/>
      <c r="Q646" s="2"/>
    </row>
    <row r="647" spans="1:17" ht="20.25">
      <c r="A647" s="1"/>
      <c r="B647" s="1"/>
      <c r="C647" s="1"/>
      <c r="D647" s="2"/>
      <c r="E647" s="2"/>
      <c r="F647" s="2"/>
      <c r="G647" s="2"/>
      <c r="H647" s="1"/>
      <c r="I647" s="1"/>
      <c r="J647" s="325" t="s">
        <v>24</v>
      </c>
      <c r="K647" s="325"/>
      <c r="L647" s="325"/>
      <c r="M647" s="325"/>
      <c r="N647" s="325"/>
      <c r="O647" s="325"/>
      <c r="P647" s="2"/>
      <c r="Q647" s="2"/>
    </row>
    <row r="648" spans="1:17" ht="20.25">
      <c r="A648" s="1"/>
      <c r="B648" s="1"/>
      <c r="C648" s="1"/>
      <c r="D648" s="2"/>
      <c r="E648" s="2"/>
      <c r="F648" s="2"/>
      <c r="G648" s="2"/>
      <c r="H648" s="1"/>
      <c r="I648" s="1"/>
      <c r="J648" s="325" t="s">
        <v>32</v>
      </c>
      <c r="K648" s="325"/>
      <c r="L648" s="325"/>
      <c r="M648" s="325"/>
      <c r="N648" s="325"/>
      <c r="O648" s="325"/>
      <c r="P648" s="2"/>
      <c r="Q648" s="2"/>
    </row>
    <row r="649" spans="1:17" ht="20.25">
      <c r="A649" s="1"/>
      <c r="B649" s="1"/>
      <c r="C649" s="1"/>
      <c r="D649" s="2"/>
      <c r="E649" s="2"/>
      <c r="F649" s="2"/>
      <c r="G649" s="2"/>
      <c r="H649" s="1"/>
      <c r="I649" s="1"/>
      <c r="J649" s="326"/>
      <c r="K649" s="326"/>
      <c r="L649" s="312" t="s">
        <v>25</v>
      </c>
      <c r="M649" s="312"/>
      <c r="N649" s="1"/>
      <c r="O649" s="11"/>
      <c r="P649" s="11"/>
      <c r="Q649" s="11"/>
    </row>
    <row r="650" spans="1:17" ht="20.25">
      <c r="A650" s="1"/>
      <c r="B650" s="1"/>
      <c r="C650" s="1"/>
      <c r="D650" s="2"/>
      <c r="E650" s="2"/>
      <c r="F650" s="2"/>
      <c r="G650" s="2"/>
      <c r="H650" s="1"/>
      <c r="I650" s="1"/>
      <c r="J650" s="316" t="s">
        <v>741</v>
      </c>
      <c r="K650" s="316"/>
      <c r="L650" s="316"/>
      <c r="M650" s="316"/>
      <c r="N650" s="316"/>
      <c r="O650" s="316"/>
      <c r="P650" s="12"/>
      <c r="Q650" s="12"/>
    </row>
    <row r="651" spans="1:17" ht="20.25">
      <c r="A651" s="1"/>
      <c r="B651" s="1"/>
      <c r="C651" s="1"/>
      <c r="D651" s="2"/>
      <c r="E651" s="2"/>
      <c r="F651" s="2"/>
      <c r="G651" s="2"/>
      <c r="H651" s="1"/>
      <c r="I651" s="1"/>
      <c r="J651" s="15"/>
      <c r="K651" s="46"/>
      <c r="L651" s="13"/>
      <c r="M651" s="13"/>
      <c r="N651" s="14"/>
      <c r="O651" s="15"/>
      <c r="P651" s="15"/>
      <c r="Q651" s="15"/>
    </row>
    <row r="652" spans="1:17" ht="20.25">
      <c r="A652" s="317" t="s">
        <v>34</v>
      </c>
      <c r="B652" s="317"/>
      <c r="C652" s="317"/>
      <c r="D652" s="317"/>
      <c r="E652" s="317"/>
      <c r="F652" s="317"/>
      <c r="G652" s="317"/>
      <c r="H652" s="317"/>
      <c r="I652" s="317"/>
      <c r="J652" s="317"/>
      <c r="K652" s="317"/>
      <c r="L652" s="317"/>
      <c r="M652" s="317"/>
      <c r="N652" s="317"/>
      <c r="O652" s="317"/>
      <c r="P652" s="14"/>
      <c r="Q652" s="14"/>
    </row>
    <row r="653" spans="1:17" ht="20.25">
      <c r="A653" s="317" t="s">
        <v>56</v>
      </c>
      <c r="B653" s="317"/>
      <c r="C653" s="317"/>
      <c r="D653" s="317"/>
      <c r="E653" s="317"/>
      <c r="F653" s="317"/>
      <c r="G653" s="317"/>
      <c r="H653" s="317"/>
      <c r="I653" s="317"/>
      <c r="J653" s="317"/>
      <c r="K653" s="317"/>
      <c r="L653" s="317"/>
      <c r="M653" s="317"/>
      <c r="N653" s="317"/>
      <c r="O653" s="317"/>
      <c r="P653" s="14"/>
      <c r="Q653" s="14"/>
    </row>
    <row r="654" spans="1:17" ht="20.25">
      <c r="A654" s="1"/>
      <c r="B654" s="1"/>
      <c r="C654" s="1"/>
      <c r="D654" s="2"/>
      <c r="E654" s="2"/>
      <c r="F654" s="2"/>
      <c r="G654" s="2"/>
      <c r="H654" s="1"/>
      <c r="I654" s="1"/>
      <c r="J654" s="1"/>
      <c r="K654" s="48"/>
      <c r="L654" s="2"/>
      <c r="M654" s="2"/>
      <c r="N654" s="1"/>
      <c r="O654" s="11"/>
      <c r="P654" s="11"/>
      <c r="Q654" s="11"/>
    </row>
    <row r="655" spans="1:17" ht="20.25">
      <c r="A655" s="315" t="s">
        <v>26</v>
      </c>
      <c r="B655" s="315"/>
      <c r="C655" s="315"/>
      <c r="D655" s="315"/>
      <c r="E655" s="318" t="s">
        <v>33</v>
      </c>
      <c r="F655" s="318"/>
      <c r="G655" s="318"/>
      <c r="H655" s="318"/>
      <c r="I655" s="319"/>
      <c r="J655" s="318"/>
      <c r="K655" s="318"/>
      <c r="L655" s="318"/>
      <c r="M655" s="318"/>
      <c r="N655" s="318"/>
      <c r="O655" s="318"/>
      <c r="P655" s="318"/>
      <c r="Q655" s="318"/>
    </row>
    <row r="656" spans="1:17" ht="20.25">
      <c r="A656" s="315" t="s">
        <v>27</v>
      </c>
      <c r="B656" s="315"/>
      <c r="C656" s="315"/>
      <c r="D656" s="315"/>
      <c r="E656" s="318" t="s">
        <v>20</v>
      </c>
      <c r="F656" s="318"/>
      <c r="G656" s="318"/>
      <c r="H656" s="318"/>
      <c r="I656" s="319"/>
      <c r="J656" s="318"/>
      <c r="K656" s="318"/>
      <c r="L656" s="318"/>
      <c r="M656" s="318"/>
      <c r="N656" s="318"/>
      <c r="O656" s="318"/>
      <c r="P656" s="318"/>
      <c r="Q656" s="318"/>
    </row>
    <row r="657" spans="1:17" ht="20.25">
      <c r="A657" s="315" t="s">
        <v>28</v>
      </c>
      <c r="B657" s="315"/>
      <c r="C657" s="315"/>
      <c r="D657" s="315"/>
      <c r="E657" s="318" t="s">
        <v>21</v>
      </c>
      <c r="F657" s="318"/>
      <c r="G657" s="318"/>
      <c r="H657" s="318"/>
      <c r="I657" s="319"/>
      <c r="J657" s="318"/>
      <c r="K657" s="318"/>
      <c r="L657" s="318"/>
      <c r="M657" s="318"/>
      <c r="N657" s="318"/>
      <c r="O657" s="318"/>
      <c r="P657" s="318"/>
      <c r="Q657" s="318"/>
    </row>
    <row r="658" spans="1:17" ht="20.25">
      <c r="A658" s="315" t="s">
        <v>29</v>
      </c>
      <c r="B658" s="315"/>
      <c r="C658" s="315"/>
      <c r="D658" s="315"/>
      <c r="E658" s="318" t="s">
        <v>35</v>
      </c>
      <c r="F658" s="318"/>
      <c r="G658" s="318"/>
      <c r="H658" s="318"/>
      <c r="I658" s="319"/>
      <c r="J658" s="318"/>
      <c r="K658" s="318"/>
      <c r="L658" s="318"/>
      <c r="M658" s="318"/>
      <c r="N658" s="318"/>
      <c r="O658" s="318"/>
      <c r="P658" s="318"/>
      <c r="Q658" s="318"/>
    </row>
    <row r="659" spans="1:17" ht="20.25">
      <c r="A659" s="315" t="s">
        <v>14</v>
      </c>
      <c r="B659" s="315"/>
      <c r="C659" s="315"/>
      <c r="D659" s="315"/>
      <c r="E659" s="318">
        <v>8602060523</v>
      </c>
      <c r="F659" s="318"/>
      <c r="G659" s="318"/>
      <c r="H659" s="318"/>
      <c r="I659" s="319"/>
      <c r="J659" s="318"/>
      <c r="K659" s="318"/>
      <c r="L659" s="318"/>
      <c r="M659" s="318"/>
      <c r="N659" s="318"/>
      <c r="O659" s="318"/>
      <c r="P659" s="318"/>
      <c r="Q659" s="318"/>
    </row>
    <row r="660" spans="1:17" ht="20.25">
      <c r="A660" s="315" t="s">
        <v>13</v>
      </c>
      <c r="B660" s="315"/>
      <c r="C660" s="315"/>
      <c r="D660" s="315"/>
      <c r="E660" s="318">
        <v>860201001</v>
      </c>
      <c r="F660" s="318"/>
      <c r="G660" s="318"/>
      <c r="H660" s="318"/>
      <c r="I660" s="319"/>
      <c r="J660" s="318"/>
      <c r="K660" s="318"/>
      <c r="L660" s="318"/>
      <c r="M660" s="318"/>
      <c r="N660" s="318"/>
      <c r="O660" s="318"/>
      <c r="P660" s="318"/>
      <c r="Q660" s="318"/>
    </row>
    <row r="661" spans="1:17" ht="20.25">
      <c r="A661" s="315" t="s">
        <v>12</v>
      </c>
      <c r="B661" s="315"/>
      <c r="C661" s="315"/>
      <c r="D661" s="315"/>
      <c r="E661" s="318">
        <v>71136000000</v>
      </c>
      <c r="F661" s="318"/>
      <c r="G661" s="318"/>
      <c r="H661" s="318"/>
      <c r="I661" s="319"/>
      <c r="J661" s="318"/>
      <c r="K661" s="318"/>
      <c r="L661" s="318"/>
      <c r="M661" s="318"/>
      <c r="N661" s="318"/>
      <c r="O661" s="318"/>
      <c r="P661" s="318"/>
      <c r="Q661" s="318"/>
    </row>
    <row r="662" spans="1:17" ht="20.25">
      <c r="A662" s="325"/>
      <c r="B662" s="325"/>
      <c r="C662" s="325"/>
      <c r="D662" s="325"/>
      <c r="E662" s="2"/>
      <c r="F662" s="2"/>
      <c r="G662" s="2"/>
      <c r="H662" s="1"/>
      <c r="I662" s="1"/>
      <c r="J662" s="1"/>
      <c r="K662" s="48"/>
      <c r="L662" s="2"/>
      <c r="M662" s="2"/>
      <c r="N662" s="1"/>
      <c r="O662" s="11"/>
      <c r="P662" s="11"/>
      <c r="Q662" s="11"/>
    </row>
    <row r="663" spans="1:17" ht="17.25">
      <c r="A663" s="335" t="s">
        <v>3</v>
      </c>
      <c r="B663" s="335" t="s">
        <v>1</v>
      </c>
      <c r="C663" s="335" t="s">
        <v>2</v>
      </c>
      <c r="D663" s="334" t="s">
        <v>11</v>
      </c>
      <c r="E663" s="334"/>
      <c r="F663" s="334"/>
      <c r="G663" s="334"/>
      <c r="H663" s="334"/>
      <c r="I663" s="334"/>
      <c r="J663" s="334"/>
      <c r="K663" s="334"/>
      <c r="L663" s="334"/>
      <c r="M663" s="334"/>
      <c r="N663" s="337" t="s">
        <v>18</v>
      </c>
      <c r="O663" s="333" t="s">
        <v>19</v>
      </c>
      <c r="P663" s="327" t="s">
        <v>54</v>
      </c>
      <c r="Q663" s="327" t="s">
        <v>52</v>
      </c>
    </row>
    <row r="664" spans="1:17" ht="94.5" customHeight="1">
      <c r="A664" s="335"/>
      <c r="B664" s="335"/>
      <c r="C664" s="335"/>
      <c r="D664" s="334" t="s">
        <v>16</v>
      </c>
      <c r="E664" s="334" t="s">
        <v>0</v>
      </c>
      <c r="F664" s="334" t="s">
        <v>5</v>
      </c>
      <c r="G664" s="334"/>
      <c r="H664" s="335" t="s">
        <v>7</v>
      </c>
      <c r="I664" s="334" t="s">
        <v>9</v>
      </c>
      <c r="J664" s="334"/>
      <c r="K664" s="336" t="s">
        <v>23</v>
      </c>
      <c r="L664" s="334" t="s">
        <v>4</v>
      </c>
      <c r="M664" s="334"/>
      <c r="N664" s="337"/>
      <c r="O664" s="333"/>
      <c r="P664" s="327"/>
      <c r="Q664" s="327"/>
    </row>
    <row r="665" spans="1:17" ht="198">
      <c r="A665" s="335"/>
      <c r="B665" s="335"/>
      <c r="C665" s="335"/>
      <c r="D665" s="334"/>
      <c r="E665" s="334"/>
      <c r="F665" s="292" t="s">
        <v>6</v>
      </c>
      <c r="G665" s="292" t="s">
        <v>17</v>
      </c>
      <c r="H665" s="335"/>
      <c r="I665" s="292" t="s">
        <v>8</v>
      </c>
      <c r="J665" s="292" t="s">
        <v>17</v>
      </c>
      <c r="K665" s="336"/>
      <c r="L665" s="292" t="s">
        <v>30</v>
      </c>
      <c r="M665" s="292" t="s">
        <v>31</v>
      </c>
      <c r="N665" s="337"/>
      <c r="O665" s="293" t="s">
        <v>10</v>
      </c>
      <c r="P665" s="327"/>
      <c r="Q665" s="327"/>
    </row>
    <row r="666" spans="1:17" ht="20.25">
      <c r="A666" s="4">
        <v>1</v>
      </c>
      <c r="B666" s="4">
        <v>2</v>
      </c>
      <c r="C666" s="4">
        <v>3</v>
      </c>
      <c r="D666" s="4">
        <v>4</v>
      </c>
      <c r="E666" s="4">
        <v>5</v>
      </c>
      <c r="F666" s="4">
        <v>6</v>
      </c>
      <c r="G666" s="4">
        <v>7</v>
      </c>
      <c r="H666" s="4">
        <v>8</v>
      </c>
      <c r="I666" s="4">
        <v>9</v>
      </c>
      <c r="J666" s="4">
        <v>10</v>
      </c>
      <c r="K666" s="112">
        <v>11</v>
      </c>
      <c r="L666" s="4">
        <v>12</v>
      </c>
      <c r="M666" s="4">
        <v>13</v>
      </c>
      <c r="N666" s="16">
        <v>14</v>
      </c>
      <c r="O666" s="16">
        <v>15</v>
      </c>
      <c r="P666" s="4">
        <v>16</v>
      </c>
      <c r="Q666" s="4">
        <v>17</v>
      </c>
    </row>
    <row r="667" spans="1:17" ht="20.25">
      <c r="A667" s="201"/>
      <c r="B667" s="202"/>
      <c r="C667" s="202"/>
      <c r="D667" s="203"/>
      <c r="E667" s="204"/>
      <c r="F667" s="202"/>
      <c r="G667" s="202"/>
      <c r="H667" s="202"/>
      <c r="I667" s="202"/>
      <c r="J667" s="202"/>
      <c r="K667" s="205"/>
      <c r="L667" s="202"/>
      <c r="M667" s="202"/>
      <c r="N667" s="17"/>
      <c r="O667" s="17"/>
      <c r="P667" s="202"/>
      <c r="Q667" s="206"/>
    </row>
    <row r="668" spans="1:17" ht="81">
      <c r="A668" s="208">
        <v>368</v>
      </c>
      <c r="B668" s="24" t="s">
        <v>69</v>
      </c>
      <c r="C668" s="24" t="s">
        <v>981</v>
      </c>
      <c r="D668" s="294" t="s">
        <v>979</v>
      </c>
      <c r="E668" s="207" t="s">
        <v>774</v>
      </c>
      <c r="F668" s="5">
        <v>366</v>
      </c>
      <c r="G668" s="5" t="s">
        <v>60</v>
      </c>
      <c r="H668" s="5">
        <v>1</v>
      </c>
      <c r="I668" s="24">
        <v>71136000000</v>
      </c>
      <c r="J668" s="211" t="s">
        <v>248</v>
      </c>
      <c r="K668" s="200">
        <v>414600</v>
      </c>
      <c r="L668" s="30" t="s">
        <v>108</v>
      </c>
      <c r="M668" s="24" t="s">
        <v>61</v>
      </c>
      <c r="N668" s="24" t="s">
        <v>63</v>
      </c>
      <c r="O668" s="211" t="s">
        <v>64</v>
      </c>
      <c r="P668" s="211" t="s">
        <v>64</v>
      </c>
      <c r="Q668" s="211" t="s">
        <v>64</v>
      </c>
    </row>
    <row r="669" spans="1:17" ht="93.75">
      <c r="A669" s="208">
        <v>369</v>
      </c>
      <c r="B669" s="24" t="s">
        <v>69</v>
      </c>
      <c r="C669" s="24" t="s">
        <v>981</v>
      </c>
      <c r="D669" s="294" t="s">
        <v>980</v>
      </c>
      <c r="E669" s="207" t="s">
        <v>774</v>
      </c>
      <c r="F669" s="5">
        <v>366</v>
      </c>
      <c r="G669" s="5" t="s">
        <v>60</v>
      </c>
      <c r="H669" s="5">
        <v>1</v>
      </c>
      <c r="I669" s="5">
        <v>10215572000</v>
      </c>
      <c r="J669" s="158" t="s">
        <v>430</v>
      </c>
      <c r="K669" s="200">
        <v>252000</v>
      </c>
      <c r="L669" s="30" t="s">
        <v>108</v>
      </c>
      <c r="M669" s="24" t="s">
        <v>61</v>
      </c>
      <c r="N669" s="24" t="s">
        <v>63</v>
      </c>
      <c r="O669" s="211" t="s">
        <v>64</v>
      </c>
      <c r="P669" s="211" t="s">
        <v>64</v>
      </c>
      <c r="Q669" s="211" t="s">
        <v>64</v>
      </c>
    </row>
    <row r="670" spans="1:17" ht="141.75">
      <c r="A670" s="208">
        <v>370</v>
      </c>
      <c r="B670" s="24" t="s">
        <v>550</v>
      </c>
      <c r="C670" s="24" t="s">
        <v>982</v>
      </c>
      <c r="D670" s="241" t="s">
        <v>985</v>
      </c>
      <c r="E670" s="91" t="s">
        <v>983</v>
      </c>
      <c r="F670" s="5">
        <v>366</v>
      </c>
      <c r="G670" s="5" t="s">
        <v>60</v>
      </c>
      <c r="H670" s="5">
        <v>1</v>
      </c>
      <c r="I670" s="24">
        <v>71178000000</v>
      </c>
      <c r="J670" s="123" t="s">
        <v>606</v>
      </c>
      <c r="K670" s="200">
        <v>3716667</v>
      </c>
      <c r="L670" s="30" t="s">
        <v>108</v>
      </c>
      <c r="M670" s="5" t="s">
        <v>984</v>
      </c>
      <c r="N670" s="24" t="s">
        <v>81</v>
      </c>
      <c r="O670" s="24" t="s">
        <v>91</v>
      </c>
      <c r="P670" s="5" t="s">
        <v>64</v>
      </c>
      <c r="Q670" s="5" t="s">
        <v>64</v>
      </c>
    </row>
    <row r="671" spans="1:17" ht="101.25">
      <c r="A671" s="208">
        <v>371</v>
      </c>
      <c r="B671" s="225" t="s">
        <v>292</v>
      </c>
      <c r="C671" s="225" t="s">
        <v>987</v>
      </c>
      <c r="D671" s="241" t="s">
        <v>986</v>
      </c>
      <c r="E671" s="6" t="s">
        <v>802</v>
      </c>
      <c r="F671" s="24">
        <v>879</v>
      </c>
      <c r="G671" s="24" t="s">
        <v>182</v>
      </c>
      <c r="H671" s="123">
        <v>1</v>
      </c>
      <c r="I671" s="24">
        <v>71136000000</v>
      </c>
      <c r="J671" s="211" t="s">
        <v>248</v>
      </c>
      <c r="K671" s="200">
        <v>549425</v>
      </c>
      <c r="L671" s="30" t="s">
        <v>108</v>
      </c>
      <c r="M671" s="5" t="s">
        <v>90</v>
      </c>
      <c r="N671" s="5" t="s">
        <v>63</v>
      </c>
      <c r="O671" s="5" t="s">
        <v>64</v>
      </c>
      <c r="P671" s="5" t="s">
        <v>64</v>
      </c>
      <c r="Q671" s="5" t="s">
        <v>64</v>
      </c>
    </row>
    <row r="672" spans="1:17" ht="20.25">
      <c r="A672" s="286"/>
      <c r="B672" s="287"/>
      <c r="C672" s="287"/>
      <c r="D672" s="288"/>
      <c r="E672" s="289"/>
      <c r="F672" s="116"/>
      <c r="G672" s="116"/>
      <c r="H672" s="116"/>
      <c r="I672" s="116"/>
      <c r="J672" s="270"/>
      <c r="K672" s="290"/>
      <c r="L672" s="291"/>
      <c r="M672" s="11"/>
      <c r="N672" s="11"/>
      <c r="O672" s="11"/>
      <c r="P672" s="11"/>
      <c r="Q672" s="11"/>
    </row>
    <row r="673" spans="1:17" ht="45" customHeight="1">
      <c r="A673" s="113"/>
      <c r="B673" s="331" t="s">
        <v>803</v>
      </c>
      <c r="C673" s="331"/>
      <c r="D673" s="331"/>
      <c r="E673" s="114"/>
      <c r="F673" s="331" t="s">
        <v>804</v>
      </c>
      <c r="G673" s="331"/>
      <c r="H673" s="331"/>
      <c r="I673" s="63"/>
      <c r="J673" s="63"/>
      <c r="K673" s="115"/>
      <c r="L673" s="11"/>
      <c r="M673" s="11"/>
      <c r="N673" s="116"/>
      <c r="O673" s="116"/>
      <c r="P673" s="117"/>
      <c r="Q673" s="117"/>
    </row>
    <row r="675" spans="2:4" ht="20.25">
      <c r="B675" s="331" t="s">
        <v>789</v>
      </c>
      <c r="C675" s="331"/>
      <c r="D675" s="331"/>
    </row>
    <row r="676" spans="2:4" ht="20.25">
      <c r="B676" s="332" t="s">
        <v>47</v>
      </c>
      <c r="C676" s="332"/>
      <c r="D676" s="332"/>
    </row>
    <row r="677" spans="2:4" ht="27.75" customHeight="1">
      <c r="B677" s="227"/>
      <c r="C677" s="227"/>
      <c r="D677" s="228" t="s">
        <v>48</v>
      </c>
    </row>
    <row r="679" spans="1:17" ht="20.25">
      <c r="A679" s="1" t="s">
        <v>22</v>
      </c>
      <c r="B679" s="1"/>
      <c r="C679" s="1"/>
      <c r="D679" s="2"/>
      <c r="E679" s="2"/>
      <c r="F679" s="2"/>
      <c r="G679" s="2"/>
      <c r="H679" s="1"/>
      <c r="I679" s="1"/>
      <c r="J679" s="325" t="s">
        <v>15</v>
      </c>
      <c r="K679" s="325"/>
      <c r="L679" s="325"/>
      <c r="M679" s="325"/>
      <c r="N679" s="325"/>
      <c r="O679" s="325"/>
      <c r="P679" s="2"/>
      <c r="Q679" s="2"/>
    </row>
    <row r="680" spans="1:17" ht="32.25" customHeight="1">
      <c r="A680" s="1"/>
      <c r="B680" s="1"/>
      <c r="C680" s="1"/>
      <c r="D680" s="2"/>
      <c r="E680" s="2"/>
      <c r="F680" s="2"/>
      <c r="G680" s="2"/>
      <c r="H680" s="1"/>
      <c r="I680" s="1"/>
      <c r="J680" s="325" t="s">
        <v>24</v>
      </c>
      <c r="K680" s="325"/>
      <c r="L680" s="325"/>
      <c r="M680" s="325"/>
      <c r="N680" s="325"/>
      <c r="O680" s="325"/>
      <c r="P680" s="2"/>
      <c r="Q680" s="2"/>
    </row>
    <row r="681" spans="1:17" ht="24" customHeight="1">
      <c r="A681" s="1"/>
      <c r="B681" s="1"/>
      <c r="C681" s="1"/>
      <c r="D681" s="2"/>
      <c r="E681" s="2"/>
      <c r="F681" s="2"/>
      <c r="G681" s="2"/>
      <c r="H681" s="1"/>
      <c r="I681" s="1"/>
      <c r="J681" s="325" t="s">
        <v>32</v>
      </c>
      <c r="K681" s="325"/>
      <c r="L681" s="325"/>
      <c r="M681" s="325"/>
      <c r="N681" s="325"/>
      <c r="O681" s="325"/>
      <c r="P681" s="2"/>
      <c r="Q681" s="2"/>
    </row>
    <row r="682" spans="1:17" ht="28.5" customHeight="1">
      <c r="A682" s="1"/>
      <c r="B682" s="1"/>
      <c r="C682" s="1"/>
      <c r="D682" s="2"/>
      <c r="E682" s="2"/>
      <c r="F682" s="2"/>
      <c r="G682" s="2"/>
      <c r="H682" s="1"/>
      <c r="I682" s="1"/>
      <c r="J682" s="326"/>
      <c r="K682" s="326"/>
      <c r="L682" s="312" t="s">
        <v>25</v>
      </c>
      <c r="M682" s="312"/>
      <c r="N682" s="1"/>
      <c r="O682" s="11"/>
      <c r="P682" s="11"/>
      <c r="Q682" s="11"/>
    </row>
    <row r="683" spans="1:17" ht="27.75" customHeight="1">
      <c r="A683" s="1"/>
      <c r="B683" s="1"/>
      <c r="C683" s="1"/>
      <c r="D683" s="2"/>
      <c r="E683" s="2"/>
      <c r="F683" s="2"/>
      <c r="G683" s="2"/>
      <c r="H683" s="1"/>
      <c r="I683" s="1"/>
      <c r="J683" s="316" t="s">
        <v>741</v>
      </c>
      <c r="K683" s="316"/>
      <c r="L683" s="316"/>
      <c r="M683" s="316"/>
      <c r="N683" s="316"/>
      <c r="O683" s="316"/>
      <c r="P683" s="12"/>
      <c r="Q683" s="12"/>
    </row>
    <row r="684" spans="1:17" ht="27.75" customHeight="1">
      <c r="A684" s="1"/>
      <c r="B684" s="1"/>
      <c r="C684" s="1"/>
      <c r="D684" s="2"/>
      <c r="E684" s="2"/>
      <c r="F684" s="2"/>
      <c r="G684" s="2"/>
      <c r="H684" s="1"/>
      <c r="I684" s="1"/>
      <c r="J684" s="12"/>
      <c r="K684" s="12"/>
      <c r="L684" s="12"/>
      <c r="M684" s="12"/>
      <c r="N684" s="12"/>
      <c r="O684" s="12"/>
      <c r="P684" s="12"/>
      <c r="Q684" s="12"/>
    </row>
    <row r="685" spans="1:17" ht="20.25">
      <c r="A685" s="1"/>
      <c r="B685" s="1"/>
      <c r="C685" s="1"/>
      <c r="D685" s="2"/>
      <c r="E685" s="2"/>
      <c r="F685" s="2"/>
      <c r="G685" s="2"/>
      <c r="H685" s="1"/>
      <c r="I685" s="1"/>
      <c r="J685" s="15"/>
      <c r="K685" s="46"/>
      <c r="L685" s="13"/>
      <c r="M685" s="13"/>
      <c r="N685" s="14"/>
      <c r="O685" s="15"/>
      <c r="P685" s="15"/>
      <c r="Q685" s="15"/>
    </row>
    <row r="686" spans="1:17" ht="20.25">
      <c r="A686" s="317" t="s">
        <v>34</v>
      </c>
      <c r="B686" s="317"/>
      <c r="C686" s="317"/>
      <c r="D686" s="317"/>
      <c r="E686" s="317"/>
      <c r="F686" s="317"/>
      <c r="G686" s="317"/>
      <c r="H686" s="317"/>
      <c r="I686" s="317"/>
      <c r="J686" s="317"/>
      <c r="K686" s="317"/>
      <c r="L686" s="317"/>
      <c r="M686" s="317"/>
      <c r="N686" s="317"/>
      <c r="O686" s="317"/>
      <c r="P686" s="14"/>
      <c r="Q686" s="14"/>
    </row>
    <row r="687" spans="1:17" ht="20.25">
      <c r="A687" s="317" t="s">
        <v>56</v>
      </c>
      <c r="B687" s="317"/>
      <c r="C687" s="317"/>
      <c r="D687" s="317"/>
      <c r="E687" s="317"/>
      <c r="F687" s="317"/>
      <c r="G687" s="317"/>
      <c r="H687" s="317"/>
      <c r="I687" s="317"/>
      <c r="J687" s="317"/>
      <c r="K687" s="317"/>
      <c r="L687" s="317"/>
      <c r="M687" s="317"/>
      <c r="N687" s="317"/>
      <c r="O687" s="317"/>
      <c r="P687" s="14"/>
      <c r="Q687" s="14"/>
    </row>
    <row r="688" spans="1:17" ht="20.25">
      <c r="A688" s="1"/>
      <c r="B688" s="1"/>
      <c r="C688" s="1"/>
      <c r="D688" s="2"/>
      <c r="E688" s="2"/>
      <c r="F688" s="2"/>
      <c r="G688" s="2"/>
      <c r="H688" s="1"/>
      <c r="I688" s="1"/>
      <c r="J688" s="1"/>
      <c r="K688" s="48"/>
      <c r="L688" s="2"/>
      <c r="M688" s="2"/>
      <c r="N688" s="1"/>
      <c r="O688" s="11"/>
      <c r="P688" s="11"/>
      <c r="Q688" s="11"/>
    </row>
    <row r="689" spans="1:17" ht="20.25">
      <c r="A689" s="315" t="s">
        <v>26</v>
      </c>
      <c r="B689" s="315"/>
      <c r="C689" s="315"/>
      <c r="D689" s="315"/>
      <c r="E689" s="318" t="s">
        <v>33</v>
      </c>
      <c r="F689" s="318"/>
      <c r="G689" s="318"/>
      <c r="H689" s="318"/>
      <c r="I689" s="319"/>
      <c r="J689" s="318"/>
      <c r="K689" s="318"/>
      <c r="L689" s="318"/>
      <c r="M689" s="318"/>
      <c r="N689" s="318"/>
      <c r="O689" s="318"/>
      <c r="P689" s="318"/>
      <c r="Q689" s="318"/>
    </row>
    <row r="690" spans="1:17" ht="20.25">
      <c r="A690" s="315" t="s">
        <v>27</v>
      </c>
      <c r="B690" s="315"/>
      <c r="C690" s="315"/>
      <c r="D690" s="315"/>
      <c r="E690" s="318" t="s">
        <v>20</v>
      </c>
      <c r="F690" s="318"/>
      <c r="G690" s="318"/>
      <c r="H690" s="318"/>
      <c r="I690" s="319"/>
      <c r="J690" s="318"/>
      <c r="K690" s="318"/>
      <c r="L690" s="318"/>
      <c r="M690" s="318"/>
      <c r="N690" s="318"/>
      <c r="O690" s="318"/>
      <c r="P690" s="318"/>
      <c r="Q690" s="318"/>
    </row>
    <row r="691" spans="1:17" ht="20.25">
      <c r="A691" s="315" t="s">
        <v>28</v>
      </c>
      <c r="B691" s="315"/>
      <c r="C691" s="315"/>
      <c r="D691" s="315"/>
      <c r="E691" s="318" t="s">
        <v>21</v>
      </c>
      <c r="F691" s="318"/>
      <c r="G691" s="318"/>
      <c r="H691" s="318"/>
      <c r="I691" s="319"/>
      <c r="J691" s="318"/>
      <c r="K691" s="318"/>
      <c r="L691" s="318"/>
      <c r="M691" s="318"/>
      <c r="N691" s="318"/>
      <c r="O691" s="318"/>
      <c r="P691" s="318"/>
      <c r="Q691" s="318"/>
    </row>
    <row r="692" spans="1:17" ht="20.25">
      <c r="A692" s="315" t="s">
        <v>29</v>
      </c>
      <c r="B692" s="315"/>
      <c r="C692" s="315"/>
      <c r="D692" s="315"/>
      <c r="E692" s="318" t="s">
        <v>35</v>
      </c>
      <c r="F692" s="318"/>
      <c r="G692" s="318"/>
      <c r="H692" s="318"/>
      <c r="I692" s="319"/>
      <c r="J692" s="318"/>
      <c r="K692" s="318"/>
      <c r="L692" s="318"/>
      <c r="M692" s="318"/>
      <c r="N692" s="318"/>
      <c r="O692" s="318"/>
      <c r="P692" s="318"/>
      <c r="Q692" s="318"/>
    </row>
    <row r="693" spans="1:17" ht="20.25">
      <c r="A693" s="315" t="s">
        <v>14</v>
      </c>
      <c r="B693" s="315"/>
      <c r="C693" s="315"/>
      <c r="D693" s="315"/>
      <c r="E693" s="318">
        <v>8602060523</v>
      </c>
      <c r="F693" s="318"/>
      <c r="G693" s="318"/>
      <c r="H693" s="318"/>
      <c r="I693" s="319"/>
      <c r="J693" s="318"/>
      <c r="K693" s="318"/>
      <c r="L693" s="318"/>
      <c r="M693" s="318"/>
      <c r="N693" s="318"/>
      <c r="O693" s="318"/>
      <c r="P693" s="318"/>
      <c r="Q693" s="318"/>
    </row>
    <row r="694" spans="1:17" ht="20.25">
      <c r="A694" s="315" t="s">
        <v>13</v>
      </c>
      <c r="B694" s="315"/>
      <c r="C694" s="315"/>
      <c r="D694" s="315"/>
      <c r="E694" s="318">
        <v>860201001</v>
      </c>
      <c r="F694" s="318"/>
      <c r="G694" s="318"/>
      <c r="H694" s="318"/>
      <c r="I694" s="319"/>
      <c r="J694" s="318"/>
      <c r="K694" s="318"/>
      <c r="L694" s="318"/>
      <c r="M694" s="318"/>
      <c r="N694" s="318"/>
      <c r="O694" s="318"/>
      <c r="P694" s="318"/>
      <c r="Q694" s="318"/>
    </row>
    <row r="695" spans="1:17" ht="20.25">
      <c r="A695" s="315" t="s">
        <v>12</v>
      </c>
      <c r="B695" s="315"/>
      <c r="C695" s="315"/>
      <c r="D695" s="315"/>
      <c r="E695" s="318">
        <v>71136000000</v>
      </c>
      <c r="F695" s="318"/>
      <c r="G695" s="318"/>
      <c r="H695" s="318"/>
      <c r="I695" s="319"/>
      <c r="J695" s="318"/>
      <c r="K695" s="318"/>
      <c r="L695" s="318"/>
      <c r="M695" s="318"/>
      <c r="N695" s="318"/>
      <c r="O695" s="318"/>
      <c r="P695" s="318"/>
      <c r="Q695" s="318"/>
    </row>
    <row r="696" spans="1:17" ht="20.25">
      <c r="A696" s="325"/>
      <c r="B696" s="325"/>
      <c r="C696" s="325"/>
      <c r="D696" s="325"/>
      <c r="E696" s="2"/>
      <c r="F696" s="2"/>
      <c r="G696" s="2"/>
      <c r="H696" s="1"/>
      <c r="I696" s="1"/>
      <c r="J696" s="1"/>
      <c r="K696" s="48"/>
      <c r="L696" s="2"/>
      <c r="M696" s="2"/>
      <c r="N696" s="1"/>
      <c r="O696" s="11"/>
      <c r="P696" s="11"/>
      <c r="Q696" s="11"/>
    </row>
    <row r="697" spans="1:17" ht="17.25">
      <c r="A697" s="335" t="s">
        <v>3</v>
      </c>
      <c r="B697" s="335" t="s">
        <v>1</v>
      </c>
      <c r="C697" s="335" t="s">
        <v>2</v>
      </c>
      <c r="D697" s="334" t="s">
        <v>11</v>
      </c>
      <c r="E697" s="334"/>
      <c r="F697" s="334"/>
      <c r="G697" s="334"/>
      <c r="H697" s="334"/>
      <c r="I697" s="334"/>
      <c r="J697" s="334"/>
      <c r="K697" s="334"/>
      <c r="L697" s="334"/>
      <c r="M697" s="334"/>
      <c r="N697" s="337" t="s">
        <v>18</v>
      </c>
      <c r="O697" s="333" t="s">
        <v>19</v>
      </c>
      <c r="P697" s="327" t="s">
        <v>54</v>
      </c>
      <c r="Q697" s="327" t="s">
        <v>52</v>
      </c>
    </row>
    <row r="698" spans="1:17" ht="80.25" customHeight="1">
      <c r="A698" s="335"/>
      <c r="B698" s="335"/>
      <c r="C698" s="335"/>
      <c r="D698" s="334" t="s">
        <v>16</v>
      </c>
      <c r="E698" s="334" t="s">
        <v>0</v>
      </c>
      <c r="F698" s="334" t="s">
        <v>5</v>
      </c>
      <c r="G698" s="334"/>
      <c r="H698" s="335" t="s">
        <v>7</v>
      </c>
      <c r="I698" s="334" t="s">
        <v>9</v>
      </c>
      <c r="J698" s="334"/>
      <c r="K698" s="336" t="s">
        <v>23</v>
      </c>
      <c r="L698" s="334" t="s">
        <v>4</v>
      </c>
      <c r="M698" s="334"/>
      <c r="N698" s="337"/>
      <c r="O698" s="333"/>
      <c r="P698" s="327"/>
      <c r="Q698" s="327"/>
    </row>
    <row r="699" spans="1:17" ht="198">
      <c r="A699" s="335"/>
      <c r="B699" s="335"/>
      <c r="C699" s="335"/>
      <c r="D699" s="334"/>
      <c r="E699" s="334"/>
      <c r="F699" s="296" t="s">
        <v>6</v>
      </c>
      <c r="G699" s="296" t="s">
        <v>17</v>
      </c>
      <c r="H699" s="335"/>
      <c r="I699" s="296" t="s">
        <v>8</v>
      </c>
      <c r="J699" s="296" t="s">
        <v>17</v>
      </c>
      <c r="K699" s="336"/>
      <c r="L699" s="296" t="s">
        <v>30</v>
      </c>
      <c r="M699" s="296" t="s">
        <v>31</v>
      </c>
      <c r="N699" s="337"/>
      <c r="O699" s="297" t="s">
        <v>10</v>
      </c>
      <c r="P699" s="327"/>
      <c r="Q699" s="327"/>
    </row>
    <row r="700" spans="1:17" ht="20.25">
      <c r="A700" s="4">
        <v>1</v>
      </c>
      <c r="B700" s="4">
        <v>2</v>
      </c>
      <c r="C700" s="4">
        <v>3</v>
      </c>
      <c r="D700" s="4">
        <v>4</v>
      </c>
      <c r="E700" s="4">
        <v>5</v>
      </c>
      <c r="F700" s="4">
        <v>6</v>
      </c>
      <c r="G700" s="4">
        <v>7</v>
      </c>
      <c r="H700" s="4">
        <v>8</v>
      </c>
      <c r="I700" s="4">
        <v>9</v>
      </c>
      <c r="J700" s="4">
        <v>10</v>
      </c>
      <c r="K700" s="112">
        <v>11</v>
      </c>
      <c r="L700" s="4">
        <v>12</v>
      </c>
      <c r="M700" s="4">
        <v>13</v>
      </c>
      <c r="N700" s="16">
        <v>14</v>
      </c>
      <c r="O700" s="16">
        <v>15</v>
      </c>
      <c r="P700" s="4">
        <v>16</v>
      </c>
      <c r="Q700" s="4">
        <v>17</v>
      </c>
    </row>
    <row r="701" spans="1:17" ht="20.25">
      <c r="A701" s="201"/>
      <c r="B701" s="202"/>
      <c r="C701" s="202"/>
      <c r="D701" s="203"/>
      <c r="E701" s="204"/>
      <c r="F701" s="202"/>
      <c r="G701" s="202"/>
      <c r="H701" s="202"/>
      <c r="I701" s="202"/>
      <c r="J701" s="202"/>
      <c r="K701" s="205"/>
      <c r="L701" s="202"/>
      <c r="M701" s="202"/>
      <c r="N701" s="17"/>
      <c r="O701" s="17"/>
      <c r="P701" s="202"/>
      <c r="Q701" s="206"/>
    </row>
    <row r="702" spans="1:17" ht="159" customHeight="1">
      <c r="A702" s="96">
        <v>54</v>
      </c>
      <c r="B702" s="24" t="s">
        <v>292</v>
      </c>
      <c r="C702" s="24" t="s">
        <v>992</v>
      </c>
      <c r="D702" s="28" t="s">
        <v>988</v>
      </c>
      <c r="E702" s="6" t="s">
        <v>995</v>
      </c>
      <c r="F702" s="24">
        <v>879</v>
      </c>
      <c r="G702" s="24" t="s">
        <v>182</v>
      </c>
      <c r="H702" s="5">
        <v>1</v>
      </c>
      <c r="I702" s="5">
        <v>71136000000</v>
      </c>
      <c r="J702" s="9" t="s">
        <v>248</v>
      </c>
      <c r="K702" s="155">
        <v>1631270</v>
      </c>
      <c r="L702" s="30" t="s">
        <v>108</v>
      </c>
      <c r="M702" s="24" t="s">
        <v>79</v>
      </c>
      <c r="N702" s="24" t="s">
        <v>81</v>
      </c>
      <c r="O702" s="24" t="s">
        <v>91</v>
      </c>
      <c r="P702" s="5" t="s">
        <v>64</v>
      </c>
      <c r="Q702" s="5" t="s">
        <v>64</v>
      </c>
    </row>
    <row r="703" spans="1:17" ht="150" customHeight="1">
      <c r="A703" s="96">
        <v>46</v>
      </c>
      <c r="B703" s="24" t="s">
        <v>105</v>
      </c>
      <c r="C703" s="24" t="s">
        <v>993</v>
      </c>
      <c r="D703" s="28" t="s">
        <v>989</v>
      </c>
      <c r="E703" s="31" t="s">
        <v>103</v>
      </c>
      <c r="F703" s="24">
        <v>796</v>
      </c>
      <c r="G703" s="9" t="s">
        <v>73</v>
      </c>
      <c r="H703" s="24">
        <v>2</v>
      </c>
      <c r="I703" s="24">
        <v>71136000000</v>
      </c>
      <c r="J703" s="211" t="s">
        <v>248</v>
      </c>
      <c r="K703" s="155">
        <v>860531</v>
      </c>
      <c r="L703" s="30" t="s">
        <v>108</v>
      </c>
      <c r="M703" s="24" t="s">
        <v>79</v>
      </c>
      <c r="N703" s="24" t="s">
        <v>81</v>
      </c>
      <c r="O703" s="24" t="s">
        <v>91</v>
      </c>
      <c r="P703" s="5" t="s">
        <v>64</v>
      </c>
      <c r="Q703" s="5" t="s">
        <v>64</v>
      </c>
    </row>
    <row r="704" spans="1:17" ht="207.75" customHeight="1">
      <c r="A704" s="96">
        <v>29</v>
      </c>
      <c r="B704" s="24" t="s">
        <v>167</v>
      </c>
      <c r="C704" s="24" t="s">
        <v>929</v>
      </c>
      <c r="D704" s="28" t="s">
        <v>991</v>
      </c>
      <c r="E704" s="29" t="s">
        <v>994</v>
      </c>
      <c r="F704" s="24">
        <v>879</v>
      </c>
      <c r="G704" s="24" t="s">
        <v>182</v>
      </c>
      <c r="H704" s="5">
        <v>1</v>
      </c>
      <c r="I704" s="5">
        <v>71136000000</v>
      </c>
      <c r="J704" s="9" t="s">
        <v>248</v>
      </c>
      <c r="K704" s="155">
        <v>4413184</v>
      </c>
      <c r="L704" s="30" t="s">
        <v>108</v>
      </c>
      <c r="M704" s="5" t="s">
        <v>175</v>
      </c>
      <c r="N704" s="24" t="s">
        <v>81</v>
      </c>
      <c r="O704" s="24" t="s">
        <v>91</v>
      </c>
      <c r="P704" s="5" t="s">
        <v>64</v>
      </c>
      <c r="Q704" s="5" t="s">
        <v>64</v>
      </c>
    </row>
    <row r="705" spans="1:17" ht="159" customHeight="1">
      <c r="A705" s="96">
        <v>154</v>
      </c>
      <c r="B705" s="225" t="s">
        <v>167</v>
      </c>
      <c r="C705" s="24" t="s">
        <v>929</v>
      </c>
      <c r="D705" s="28" t="s">
        <v>990</v>
      </c>
      <c r="E705" s="6" t="s">
        <v>444</v>
      </c>
      <c r="F705" s="24">
        <v>796</v>
      </c>
      <c r="G705" s="9" t="s">
        <v>73</v>
      </c>
      <c r="H705" s="24">
        <v>1</v>
      </c>
      <c r="I705" s="24">
        <v>71136000000</v>
      </c>
      <c r="J705" s="211" t="s">
        <v>248</v>
      </c>
      <c r="K705" s="155">
        <v>1479167</v>
      </c>
      <c r="L705" s="30" t="s">
        <v>108</v>
      </c>
      <c r="M705" s="5" t="s">
        <v>285</v>
      </c>
      <c r="N705" s="24" t="s">
        <v>81</v>
      </c>
      <c r="O705" s="24" t="s">
        <v>91</v>
      </c>
      <c r="P705" s="5" t="s">
        <v>64</v>
      </c>
      <c r="Q705" s="5" t="s">
        <v>64</v>
      </c>
    </row>
    <row r="706" spans="1:17" ht="20.25">
      <c r="A706" s="286"/>
      <c r="B706" s="287"/>
      <c r="C706" s="287"/>
      <c r="D706" s="288"/>
      <c r="E706" s="289"/>
      <c r="F706" s="116"/>
      <c r="G706" s="116"/>
      <c r="H706" s="116"/>
      <c r="I706" s="116"/>
      <c r="J706" s="270"/>
      <c r="K706" s="290"/>
      <c r="L706" s="291"/>
      <c r="M706" s="11"/>
      <c r="N706" s="11"/>
      <c r="O706" s="11"/>
      <c r="P706" s="11"/>
      <c r="Q706" s="11"/>
    </row>
    <row r="707" spans="1:17" ht="48.75" customHeight="1">
      <c r="A707" s="113"/>
      <c r="B707" s="331" t="s">
        <v>803</v>
      </c>
      <c r="C707" s="331"/>
      <c r="D707" s="331"/>
      <c r="E707" s="114"/>
      <c r="F707" s="331" t="s">
        <v>804</v>
      </c>
      <c r="G707" s="331"/>
      <c r="H707" s="331"/>
      <c r="I707" s="63"/>
      <c r="J707" s="63"/>
      <c r="K707" s="115"/>
      <c r="L707" s="11"/>
      <c r="M707" s="11"/>
      <c r="N707" s="116"/>
      <c r="O707" s="116"/>
      <c r="P707" s="117"/>
      <c r="Q707" s="117"/>
    </row>
    <row r="708" spans="1:17" ht="21">
      <c r="A708" s="113"/>
      <c r="B708" s="295"/>
      <c r="C708" s="295"/>
      <c r="D708" s="295"/>
      <c r="E708" s="114"/>
      <c r="F708" s="295"/>
      <c r="G708" s="295"/>
      <c r="H708" s="295"/>
      <c r="I708" s="63"/>
      <c r="J708" s="63"/>
      <c r="K708" s="115"/>
      <c r="L708" s="11"/>
      <c r="M708" s="11"/>
      <c r="N708" s="116"/>
      <c r="O708" s="116"/>
      <c r="P708" s="117"/>
      <c r="Q708" s="117"/>
    </row>
    <row r="710" spans="2:4" ht="20.25">
      <c r="B710" s="331" t="s">
        <v>789</v>
      </c>
      <c r="C710" s="331"/>
      <c r="D710" s="331"/>
    </row>
    <row r="711" spans="2:4" ht="20.25">
      <c r="B711" s="332" t="s">
        <v>47</v>
      </c>
      <c r="C711" s="332"/>
      <c r="D711" s="332"/>
    </row>
    <row r="712" spans="2:4" ht="24" customHeight="1">
      <c r="B712" s="227"/>
      <c r="C712" s="227"/>
      <c r="D712" s="228" t="s">
        <v>48</v>
      </c>
    </row>
    <row r="714" spans="1:17" ht="20.25">
      <c r="A714" s="1" t="s">
        <v>22</v>
      </c>
      <c r="B714" s="1"/>
      <c r="C714" s="1"/>
      <c r="D714" s="2"/>
      <c r="E714" s="2"/>
      <c r="F714" s="2"/>
      <c r="G714" s="2"/>
      <c r="H714" s="1"/>
      <c r="I714" s="1"/>
      <c r="J714" s="325" t="s">
        <v>15</v>
      </c>
      <c r="K714" s="325"/>
      <c r="L714" s="325"/>
      <c r="M714" s="325"/>
      <c r="N714" s="325"/>
      <c r="O714" s="325"/>
      <c r="P714" s="2"/>
      <c r="Q714" s="2"/>
    </row>
    <row r="715" spans="1:17" ht="20.25">
      <c r="A715" s="1"/>
      <c r="B715" s="1"/>
      <c r="C715" s="1"/>
      <c r="D715" s="2"/>
      <c r="E715" s="2"/>
      <c r="F715" s="2"/>
      <c r="G715" s="2"/>
      <c r="H715" s="1"/>
      <c r="I715" s="1"/>
      <c r="J715" s="325" t="s">
        <v>24</v>
      </c>
      <c r="K715" s="325"/>
      <c r="L715" s="325"/>
      <c r="M715" s="325"/>
      <c r="N715" s="325"/>
      <c r="O715" s="325"/>
      <c r="P715" s="2"/>
      <c r="Q715" s="2"/>
    </row>
    <row r="716" spans="1:17" ht="20.25">
      <c r="A716" s="1"/>
      <c r="B716" s="1"/>
      <c r="C716" s="1"/>
      <c r="D716" s="2"/>
      <c r="E716" s="2"/>
      <c r="F716" s="2"/>
      <c r="G716" s="2"/>
      <c r="H716" s="1"/>
      <c r="I716" s="1"/>
      <c r="J716" s="325" t="s">
        <v>32</v>
      </c>
      <c r="K716" s="325"/>
      <c r="L716" s="325"/>
      <c r="M716" s="325"/>
      <c r="N716" s="325"/>
      <c r="O716" s="325"/>
      <c r="P716" s="2"/>
      <c r="Q716" s="2"/>
    </row>
    <row r="717" spans="1:17" ht="20.25">
      <c r="A717" s="1"/>
      <c r="B717" s="1"/>
      <c r="C717" s="1"/>
      <c r="D717" s="2"/>
      <c r="E717" s="2"/>
      <c r="F717" s="2"/>
      <c r="G717" s="2"/>
      <c r="H717" s="1"/>
      <c r="I717" s="1"/>
      <c r="J717" s="326"/>
      <c r="K717" s="326"/>
      <c r="L717" s="312" t="s">
        <v>25</v>
      </c>
      <c r="M717" s="312"/>
      <c r="N717" s="1"/>
      <c r="O717" s="11"/>
      <c r="P717" s="11"/>
      <c r="Q717" s="11"/>
    </row>
    <row r="718" spans="1:17" ht="20.25">
      <c r="A718" s="1"/>
      <c r="B718" s="1"/>
      <c r="C718" s="1"/>
      <c r="D718" s="2"/>
      <c r="E718" s="2"/>
      <c r="F718" s="2"/>
      <c r="G718" s="2"/>
      <c r="H718" s="1"/>
      <c r="I718" s="1"/>
      <c r="J718" s="316" t="s">
        <v>741</v>
      </c>
      <c r="K718" s="316"/>
      <c r="L718" s="316"/>
      <c r="M718" s="316"/>
      <c r="N718" s="316"/>
      <c r="O718" s="316"/>
      <c r="P718" s="12"/>
      <c r="Q718" s="12"/>
    </row>
    <row r="719" spans="1:17" ht="20.25">
      <c r="A719" s="1"/>
      <c r="B719" s="1"/>
      <c r="C719" s="1"/>
      <c r="D719" s="2"/>
      <c r="E719" s="2"/>
      <c r="F719" s="2"/>
      <c r="G719" s="2"/>
      <c r="H719" s="1"/>
      <c r="I719" s="1"/>
      <c r="J719" s="15"/>
      <c r="K719" s="46"/>
      <c r="L719" s="13"/>
      <c r="M719" s="13"/>
      <c r="N719" s="14"/>
      <c r="O719" s="15"/>
      <c r="P719" s="15"/>
      <c r="Q719" s="15"/>
    </row>
    <row r="720" spans="1:17" ht="20.25">
      <c r="A720" s="317" t="s">
        <v>34</v>
      </c>
      <c r="B720" s="317"/>
      <c r="C720" s="317"/>
      <c r="D720" s="317"/>
      <c r="E720" s="317"/>
      <c r="F720" s="317"/>
      <c r="G720" s="317"/>
      <c r="H720" s="317"/>
      <c r="I720" s="317"/>
      <c r="J720" s="317"/>
      <c r="K720" s="317"/>
      <c r="L720" s="317"/>
      <c r="M720" s="317"/>
      <c r="N720" s="317"/>
      <c r="O720" s="317"/>
      <c r="P720" s="14"/>
      <c r="Q720" s="14"/>
    </row>
    <row r="721" spans="1:17" ht="20.25">
      <c r="A721" s="317" t="s">
        <v>56</v>
      </c>
      <c r="B721" s="317"/>
      <c r="C721" s="317"/>
      <c r="D721" s="317"/>
      <c r="E721" s="317"/>
      <c r="F721" s="317"/>
      <c r="G721" s="317"/>
      <c r="H721" s="317"/>
      <c r="I721" s="317"/>
      <c r="J721" s="317"/>
      <c r="K721" s="317"/>
      <c r="L721" s="317"/>
      <c r="M721" s="317"/>
      <c r="N721" s="317"/>
      <c r="O721" s="317"/>
      <c r="P721" s="14"/>
      <c r="Q721" s="14"/>
    </row>
    <row r="722" spans="1:17" ht="20.25">
      <c r="A722" s="1"/>
      <c r="B722" s="1"/>
      <c r="C722" s="1"/>
      <c r="D722" s="2"/>
      <c r="E722" s="2"/>
      <c r="F722" s="2"/>
      <c r="G722" s="2"/>
      <c r="H722" s="1"/>
      <c r="I722" s="1"/>
      <c r="J722" s="1"/>
      <c r="K722" s="48"/>
      <c r="L722" s="2"/>
      <c r="M722" s="2"/>
      <c r="N722" s="1"/>
      <c r="O722" s="11"/>
      <c r="P722" s="11"/>
      <c r="Q722" s="11"/>
    </row>
    <row r="723" spans="1:17" ht="20.25">
      <c r="A723" s="315" t="s">
        <v>26</v>
      </c>
      <c r="B723" s="315"/>
      <c r="C723" s="315"/>
      <c r="D723" s="315"/>
      <c r="E723" s="318" t="s">
        <v>33</v>
      </c>
      <c r="F723" s="318"/>
      <c r="G723" s="318"/>
      <c r="H723" s="318"/>
      <c r="I723" s="319"/>
      <c r="J723" s="318"/>
      <c r="K723" s="318"/>
      <c r="L723" s="318"/>
      <c r="M723" s="318"/>
      <c r="N723" s="318"/>
      <c r="O723" s="318"/>
      <c r="P723" s="318"/>
      <c r="Q723" s="318"/>
    </row>
    <row r="724" spans="1:17" ht="20.25">
      <c r="A724" s="315" t="s">
        <v>27</v>
      </c>
      <c r="B724" s="315"/>
      <c r="C724" s="315"/>
      <c r="D724" s="315"/>
      <c r="E724" s="318" t="s">
        <v>20</v>
      </c>
      <c r="F724" s="318"/>
      <c r="G724" s="318"/>
      <c r="H724" s="318"/>
      <c r="I724" s="319"/>
      <c r="J724" s="318"/>
      <c r="K724" s="318"/>
      <c r="L724" s="318"/>
      <c r="M724" s="318"/>
      <c r="N724" s="318"/>
      <c r="O724" s="318"/>
      <c r="P724" s="318"/>
      <c r="Q724" s="318"/>
    </row>
    <row r="725" spans="1:17" ht="20.25">
      <c r="A725" s="315" t="s">
        <v>28</v>
      </c>
      <c r="B725" s="315"/>
      <c r="C725" s="315"/>
      <c r="D725" s="315"/>
      <c r="E725" s="318" t="s">
        <v>21</v>
      </c>
      <c r="F725" s="318"/>
      <c r="G725" s="318"/>
      <c r="H725" s="318"/>
      <c r="I725" s="319"/>
      <c r="J725" s="318"/>
      <c r="K725" s="318"/>
      <c r="L725" s="318"/>
      <c r="M725" s="318"/>
      <c r="N725" s="318"/>
      <c r="O725" s="318"/>
      <c r="P725" s="318"/>
      <c r="Q725" s="318"/>
    </row>
    <row r="726" spans="1:17" ht="20.25">
      <c r="A726" s="315" t="s">
        <v>29</v>
      </c>
      <c r="B726" s="315"/>
      <c r="C726" s="315"/>
      <c r="D726" s="315"/>
      <c r="E726" s="318" t="s">
        <v>35</v>
      </c>
      <c r="F726" s="318"/>
      <c r="G726" s="318"/>
      <c r="H726" s="318"/>
      <c r="I726" s="319"/>
      <c r="J726" s="318"/>
      <c r="K726" s="318"/>
      <c r="L726" s="318"/>
      <c r="M726" s="318"/>
      <c r="N726" s="318"/>
      <c r="O726" s="318"/>
      <c r="P726" s="318"/>
      <c r="Q726" s="318"/>
    </row>
    <row r="727" spans="1:17" ht="20.25">
      <c r="A727" s="315" t="s">
        <v>14</v>
      </c>
      <c r="B727" s="315"/>
      <c r="C727" s="315"/>
      <c r="D727" s="315"/>
      <c r="E727" s="318">
        <v>8602060523</v>
      </c>
      <c r="F727" s="318"/>
      <c r="G727" s="318"/>
      <c r="H727" s="318"/>
      <c r="I727" s="319"/>
      <c r="J727" s="318"/>
      <c r="K727" s="318"/>
      <c r="L727" s="318"/>
      <c r="M727" s="318"/>
      <c r="N727" s="318"/>
      <c r="O727" s="318"/>
      <c r="P727" s="318"/>
      <c r="Q727" s="318"/>
    </row>
    <row r="728" spans="1:17" ht="20.25">
      <c r="A728" s="315" t="s">
        <v>13</v>
      </c>
      <c r="B728" s="315"/>
      <c r="C728" s="315"/>
      <c r="D728" s="315"/>
      <c r="E728" s="318">
        <v>860201001</v>
      </c>
      <c r="F728" s="318"/>
      <c r="G728" s="318"/>
      <c r="H728" s="318"/>
      <c r="I728" s="319"/>
      <c r="J728" s="318"/>
      <c r="K728" s="318"/>
      <c r="L728" s="318"/>
      <c r="M728" s="318"/>
      <c r="N728" s="318"/>
      <c r="O728" s="318"/>
      <c r="P728" s="318"/>
      <c r="Q728" s="318"/>
    </row>
    <row r="729" spans="1:17" ht="20.25">
      <c r="A729" s="315" t="s">
        <v>12</v>
      </c>
      <c r="B729" s="315"/>
      <c r="C729" s="315"/>
      <c r="D729" s="315"/>
      <c r="E729" s="318">
        <v>71136000000</v>
      </c>
      <c r="F729" s="318"/>
      <c r="G729" s="318"/>
      <c r="H729" s="318"/>
      <c r="I729" s="319"/>
      <c r="J729" s="318"/>
      <c r="K729" s="318"/>
      <c r="L729" s="318"/>
      <c r="M729" s="318"/>
      <c r="N729" s="318"/>
      <c r="O729" s="318"/>
      <c r="P729" s="318"/>
      <c r="Q729" s="318"/>
    </row>
    <row r="730" spans="1:17" ht="20.25">
      <c r="A730" s="325"/>
      <c r="B730" s="325"/>
      <c r="C730" s="325"/>
      <c r="D730" s="325"/>
      <c r="E730" s="2"/>
      <c r="F730" s="2"/>
      <c r="G730" s="2"/>
      <c r="H730" s="1"/>
      <c r="I730" s="1"/>
      <c r="J730" s="1"/>
      <c r="K730" s="48"/>
      <c r="L730" s="2"/>
      <c r="M730" s="2"/>
      <c r="N730" s="1"/>
      <c r="O730" s="11"/>
      <c r="P730" s="11"/>
      <c r="Q730" s="11"/>
    </row>
    <row r="731" spans="1:17" ht="17.25">
      <c r="A731" s="335" t="s">
        <v>3</v>
      </c>
      <c r="B731" s="335" t="s">
        <v>1</v>
      </c>
      <c r="C731" s="335" t="s">
        <v>2</v>
      </c>
      <c r="D731" s="334" t="s">
        <v>11</v>
      </c>
      <c r="E731" s="334"/>
      <c r="F731" s="334"/>
      <c r="G731" s="334"/>
      <c r="H731" s="334"/>
      <c r="I731" s="334"/>
      <c r="J731" s="334"/>
      <c r="K731" s="334"/>
      <c r="L731" s="334"/>
      <c r="M731" s="334"/>
      <c r="N731" s="337" t="s">
        <v>18</v>
      </c>
      <c r="O731" s="333" t="s">
        <v>19</v>
      </c>
      <c r="P731" s="327" t="s">
        <v>54</v>
      </c>
      <c r="Q731" s="327" t="s">
        <v>52</v>
      </c>
    </row>
    <row r="732" spans="1:17" ht="81" customHeight="1">
      <c r="A732" s="335"/>
      <c r="B732" s="335"/>
      <c r="C732" s="335"/>
      <c r="D732" s="334" t="s">
        <v>16</v>
      </c>
      <c r="E732" s="334" t="s">
        <v>0</v>
      </c>
      <c r="F732" s="334" t="s">
        <v>5</v>
      </c>
      <c r="G732" s="334"/>
      <c r="H732" s="335" t="s">
        <v>7</v>
      </c>
      <c r="I732" s="334" t="s">
        <v>9</v>
      </c>
      <c r="J732" s="334"/>
      <c r="K732" s="336" t="s">
        <v>23</v>
      </c>
      <c r="L732" s="334" t="s">
        <v>4</v>
      </c>
      <c r="M732" s="334"/>
      <c r="N732" s="337"/>
      <c r="O732" s="333"/>
      <c r="P732" s="327"/>
      <c r="Q732" s="327"/>
    </row>
    <row r="733" spans="1:17" ht="198">
      <c r="A733" s="335"/>
      <c r="B733" s="335"/>
      <c r="C733" s="335"/>
      <c r="D733" s="334"/>
      <c r="E733" s="334"/>
      <c r="F733" s="298" t="s">
        <v>6</v>
      </c>
      <c r="G733" s="298" t="s">
        <v>17</v>
      </c>
      <c r="H733" s="335"/>
      <c r="I733" s="298" t="s">
        <v>8</v>
      </c>
      <c r="J733" s="298" t="s">
        <v>17</v>
      </c>
      <c r="K733" s="336"/>
      <c r="L733" s="298" t="s">
        <v>30</v>
      </c>
      <c r="M733" s="298" t="s">
        <v>31</v>
      </c>
      <c r="N733" s="337"/>
      <c r="O733" s="299" t="s">
        <v>10</v>
      </c>
      <c r="P733" s="327"/>
      <c r="Q733" s="327"/>
    </row>
    <row r="734" spans="1:17" ht="20.25">
      <c r="A734" s="4">
        <v>1</v>
      </c>
      <c r="B734" s="4">
        <v>2</v>
      </c>
      <c r="C734" s="4">
        <v>3</v>
      </c>
      <c r="D734" s="4">
        <v>4</v>
      </c>
      <c r="E734" s="4">
        <v>5</v>
      </c>
      <c r="F734" s="4">
        <v>6</v>
      </c>
      <c r="G734" s="4">
        <v>7</v>
      </c>
      <c r="H734" s="4">
        <v>8</v>
      </c>
      <c r="I734" s="4">
        <v>9</v>
      </c>
      <c r="J734" s="4">
        <v>10</v>
      </c>
      <c r="K734" s="112">
        <v>11</v>
      </c>
      <c r="L734" s="4">
        <v>12</v>
      </c>
      <c r="M734" s="4">
        <v>13</v>
      </c>
      <c r="N734" s="16">
        <v>14</v>
      </c>
      <c r="O734" s="16">
        <v>15</v>
      </c>
      <c r="P734" s="4">
        <v>16</v>
      </c>
      <c r="Q734" s="4">
        <v>17</v>
      </c>
    </row>
    <row r="735" spans="1:17" ht="20.25">
      <c r="A735" s="201"/>
      <c r="B735" s="202"/>
      <c r="C735" s="202"/>
      <c r="D735" s="203"/>
      <c r="E735" s="204"/>
      <c r="F735" s="202"/>
      <c r="G735" s="202"/>
      <c r="H735" s="202"/>
      <c r="I735" s="202"/>
      <c r="J735" s="202"/>
      <c r="K735" s="205"/>
      <c r="L735" s="202"/>
      <c r="M735" s="202"/>
      <c r="N735" s="17"/>
      <c r="O735" s="17"/>
      <c r="P735" s="202"/>
      <c r="Q735" s="206"/>
    </row>
    <row r="736" spans="1:17" ht="60.75">
      <c r="A736" s="208">
        <v>372</v>
      </c>
      <c r="B736" s="24" t="s">
        <v>86</v>
      </c>
      <c r="C736" s="24" t="s">
        <v>997</v>
      </c>
      <c r="D736" s="29" t="s">
        <v>996</v>
      </c>
      <c r="E736" s="207" t="s">
        <v>774</v>
      </c>
      <c r="F736" s="24">
        <v>879</v>
      </c>
      <c r="G736" s="24" t="s">
        <v>182</v>
      </c>
      <c r="H736" s="5">
        <v>1</v>
      </c>
      <c r="I736" s="5">
        <v>71136000000</v>
      </c>
      <c r="J736" s="9" t="s">
        <v>248</v>
      </c>
      <c r="K736" s="200">
        <v>129097.5</v>
      </c>
      <c r="L736" s="30" t="s">
        <v>108</v>
      </c>
      <c r="M736" s="5" t="s">
        <v>175</v>
      </c>
      <c r="N736" s="24" t="s">
        <v>63</v>
      </c>
      <c r="O736" s="211" t="s">
        <v>64</v>
      </c>
      <c r="P736" s="211" t="s">
        <v>64</v>
      </c>
      <c r="Q736" s="211" t="s">
        <v>64</v>
      </c>
    </row>
    <row r="737" spans="1:17" ht="60.75">
      <c r="A737" s="208">
        <v>373</v>
      </c>
      <c r="B737" s="24" t="s">
        <v>339</v>
      </c>
      <c r="C737" s="24" t="s">
        <v>1000</v>
      </c>
      <c r="D737" s="28" t="s">
        <v>998</v>
      </c>
      <c r="E737" s="207" t="s">
        <v>999</v>
      </c>
      <c r="F737" s="24">
        <v>792</v>
      </c>
      <c r="G737" s="24" t="s">
        <v>664</v>
      </c>
      <c r="H737" s="24">
        <v>1</v>
      </c>
      <c r="I737" s="24">
        <v>71136000000</v>
      </c>
      <c r="J737" s="211" t="s">
        <v>248</v>
      </c>
      <c r="K737" s="200">
        <v>100510</v>
      </c>
      <c r="L737" s="30" t="s">
        <v>108</v>
      </c>
      <c r="M737" s="24" t="s">
        <v>80</v>
      </c>
      <c r="N737" s="24" t="s">
        <v>63</v>
      </c>
      <c r="O737" s="211" t="s">
        <v>64</v>
      </c>
      <c r="P737" s="211" t="s">
        <v>64</v>
      </c>
      <c r="Q737" s="211" t="s">
        <v>64</v>
      </c>
    </row>
    <row r="738" spans="1:17" ht="93.75">
      <c r="A738" s="208">
        <v>374</v>
      </c>
      <c r="B738" s="24" t="s">
        <v>121</v>
      </c>
      <c r="C738" s="24" t="s">
        <v>1002</v>
      </c>
      <c r="D738" s="29" t="s">
        <v>1001</v>
      </c>
      <c r="E738" s="91" t="s">
        <v>1003</v>
      </c>
      <c r="F738" s="24">
        <v>796</v>
      </c>
      <c r="G738" s="9" t="s">
        <v>73</v>
      </c>
      <c r="H738" s="24">
        <v>1</v>
      </c>
      <c r="I738" s="10">
        <v>10215572000</v>
      </c>
      <c r="J738" s="216" t="s">
        <v>764</v>
      </c>
      <c r="K738" s="200">
        <v>240000</v>
      </c>
      <c r="L738" s="30" t="s">
        <v>108</v>
      </c>
      <c r="M738" s="5" t="s">
        <v>175</v>
      </c>
      <c r="N738" s="24" t="s">
        <v>63</v>
      </c>
      <c r="O738" s="211" t="s">
        <v>64</v>
      </c>
      <c r="P738" s="5" t="s">
        <v>64</v>
      </c>
      <c r="Q738" s="5" t="s">
        <v>64</v>
      </c>
    </row>
    <row r="739" spans="1:17" ht="199.5" customHeight="1">
      <c r="A739" s="96">
        <v>76</v>
      </c>
      <c r="B739" s="5" t="s">
        <v>121</v>
      </c>
      <c r="C739" s="5" t="s">
        <v>122</v>
      </c>
      <c r="D739" s="6" t="s">
        <v>123</v>
      </c>
      <c r="E739" s="6" t="s">
        <v>1004</v>
      </c>
      <c r="F739" s="24">
        <v>879</v>
      </c>
      <c r="G739" s="24" t="s">
        <v>182</v>
      </c>
      <c r="H739" s="5">
        <v>1</v>
      </c>
      <c r="I739" s="5">
        <v>71136000000</v>
      </c>
      <c r="J739" s="9" t="s">
        <v>248</v>
      </c>
      <c r="K739" s="200">
        <v>484540</v>
      </c>
      <c r="L739" s="30" t="s">
        <v>108</v>
      </c>
      <c r="M739" s="5" t="s">
        <v>175</v>
      </c>
      <c r="N739" s="24" t="s">
        <v>63</v>
      </c>
      <c r="O739" s="211" t="s">
        <v>64</v>
      </c>
      <c r="P739" s="211" t="s">
        <v>64</v>
      </c>
      <c r="Q739" s="211" t="s">
        <v>64</v>
      </c>
    </row>
    <row r="740" spans="1:17" ht="60.75">
      <c r="A740" s="208">
        <v>375</v>
      </c>
      <c r="B740" s="283" t="s">
        <v>159</v>
      </c>
      <c r="C740" s="283" t="s">
        <v>1006</v>
      </c>
      <c r="D740" s="196" t="s">
        <v>1005</v>
      </c>
      <c r="E740" s="226" t="s">
        <v>213</v>
      </c>
      <c r="F740" s="217">
        <v>796</v>
      </c>
      <c r="G740" s="217" t="s">
        <v>73</v>
      </c>
      <c r="H740" s="89" t="s">
        <v>366</v>
      </c>
      <c r="I740" s="34">
        <v>71112000000</v>
      </c>
      <c r="J740" s="34" t="s">
        <v>399</v>
      </c>
      <c r="K740" s="200">
        <v>300000</v>
      </c>
      <c r="L740" s="30" t="s">
        <v>108</v>
      </c>
      <c r="M740" s="24" t="s">
        <v>733</v>
      </c>
      <c r="N740" s="24" t="s">
        <v>63</v>
      </c>
      <c r="O740" s="211" t="s">
        <v>64</v>
      </c>
      <c r="P740" s="211" t="s">
        <v>64</v>
      </c>
      <c r="Q740" s="211" t="s">
        <v>64</v>
      </c>
    </row>
    <row r="741" spans="1:17" ht="20.25">
      <c r="A741" s="286"/>
      <c r="B741" s="287"/>
      <c r="C741" s="287"/>
      <c r="D741" s="300"/>
      <c r="E741" s="289"/>
      <c r="F741" s="116"/>
      <c r="G741" s="116"/>
      <c r="H741" s="116"/>
      <c r="I741" s="116"/>
      <c r="J741" s="270"/>
      <c r="K741" s="290"/>
      <c r="L741" s="291"/>
      <c r="M741" s="11"/>
      <c r="N741" s="11"/>
      <c r="O741" s="11"/>
      <c r="P741" s="11"/>
      <c r="Q741" s="11"/>
    </row>
    <row r="742" spans="1:17" ht="54.75" customHeight="1">
      <c r="A742" s="113"/>
      <c r="B742" s="331" t="s">
        <v>803</v>
      </c>
      <c r="C742" s="331"/>
      <c r="D742" s="331"/>
      <c r="E742" s="114"/>
      <c r="F742" s="331" t="s">
        <v>804</v>
      </c>
      <c r="G742" s="331"/>
      <c r="H742" s="331"/>
      <c r="I742" s="63"/>
      <c r="J742" s="63"/>
      <c r="K742" s="115"/>
      <c r="L742" s="11"/>
      <c r="M742" s="11"/>
      <c r="N742" s="116"/>
      <c r="O742" s="116"/>
      <c r="P742" s="117"/>
      <c r="Q742" s="117"/>
    </row>
    <row r="744" spans="2:4" ht="20.25">
      <c r="B744" s="331" t="s">
        <v>789</v>
      </c>
      <c r="C744" s="331"/>
      <c r="D744" s="331"/>
    </row>
    <row r="745" spans="2:4" ht="20.25">
      <c r="B745" s="332" t="s">
        <v>47</v>
      </c>
      <c r="C745" s="332"/>
      <c r="D745" s="332"/>
    </row>
    <row r="746" spans="2:4" ht="20.25">
      <c r="B746" s="227"/>
      <c r="C746" s="227"/>
      <c r="D746" s="228" t="s">
        <v>48</v>
      </c>
    </row>
    <row r="748" spans="1:17" ht="20.25">
      <c r="A748" s="1" t="s">
        <v>22</v>
      </c>
      <c r="B748" s="1"/>
      <c r="C748" s="1"/>
      <c r="D748" s="2"/>
      <c r="E748" s="2"/>
      <c r="F748" s="2"/>
      <c r="G748" s="2"/>
      <c r="H748" s="1"/>
      <c r="I748" s="1"/>
      <c r="J748" s="325" t="s">
        <v>15</v>
      </c>
      <c r="K748" s="325"/>
      <c r="L748" s="325"/>
      <c r="M748" s="325"/>
      <c r="N748" s="325"/>
      <c r="O748" s="325"/>
      <c r="P748" s="2"/>
      <c r="Q748" s="2"/>
    </row>
    <row r="749" spans="1:17" ht="20.25">
      <c r="A749" s="1"/>
      <c r="B749" s="1"/>
      <c r="C749" s="1"/>
      <c r="D749" s="2"/>
      <c r="E749" s="2"/>
      <c r="F749" s="2"/>
      <c r="G749" s="2"/>
      <c r="H749" s="1"/>
      <c r="I749" s="1"/>
      <c r="J749" s="325" t="s">
        <v>24</v>
      </c>
      <c r="K749" s="325"/>
      <c r="L749" s="325"/>
      <c r="M749" s="325"/>
      <c r="N749" s="325"/>
      <c r="O749" s="325"/>
      <c r="P749" s="2"/>
      <c r="Q749" s="2"/>
    </row>
    <row r="750" spans="1:17" ht="20.25">
      <c r="A750" s="1"/>
      <c r="B750" s="1"/>
      <c r="C750" s="1"/>
      <c r="D750" s="2"/>
      <c r="E750" s="2"/>
      <c r="F750" s="2"/>
      <c r="G750" s="2"/>
      <c r="H750" s="1"/>
      <c r="I750" s="1"/>
      <c r="J750" s="325" t="s">
        <v>32</v>
      </c>
      <c r="K750" s="325"/>
      <c r="L750" s="325"/>
      <c r="M750" s="325"/>
      <c r="N750" s="325"/>
      <c r="O750" s="325"/>
      <c r="P750" s="2"/>
      <c r="Q750" s="2"/>
    </row>
    <row r="751" spans="1:17" ht="20.25">
      <c r="A751" s="1"/>
      <c r="B751" s="1"/>
      <c r="C751" s="1"/>
      <c r="D751" s="2"/>
      <c r="E751" s="2"/>
      <c r="F751" s="2"/>
      <c r="G751" s="2"/>
      <c r="H751" s="1"/>
      <c r="I751" s="1"/>
      <c r="J751" s="326"/>
      <c r="K751" s="326"/>
      <c r="L751" s="312" t="s">
        <v>25</v>
      </c>
      <c r="M751" s="312"/>
      <c r="N751" s="1"/>
      <c r="O751" s="11"/>
      <c r="P751" s="11"/>
      <c r="Q751" s="11"/>
    </row>
    <row r="752" spans="1:17" ht="20.25">
      <c r="A752" s="1"/>
      <c r="B752" s="1"/>
      <c r="C752" s="1"/>
      <c r="D752" s="2"/>
      <c r="E752" s="2"/>
      <c r="F752" s="2"/>
      <c r="G752" s="2"/>
      <c r="H752" s="1"/>
      <c r="I752" s="1"/>
      <c r="J752" s="316" t="s">
        <v>741</v>
      </c>
      <c r="K752" s="316"/>
      <c r="L752" s="316"/>
      <c r="M752" s="316"/>
      <c r="N752" s="316"/>
      <c r="O752" s="316"/>
      <c r="P752" s="12"/>
      <c r="Q752" s="12"/>
    </row>
    <row r="753" spans="1:17" ht="20.25">
      <c r="A753" s="1"/>
      <c r="B753" s="1"/>
      <c r="C753" s="1"/>
      <c r="D753" s="2"/>
      <c r="E753" s="2"/>
      <c r="F753" s="2"/>
      <c r="G753" s="2"/>
      <c r="H753" s="1"/>
      <c r="I753" s="1"/>
      <c r="J753" s="15"/>
      <c r="K753" s="46"/>
      <c r="L753" s="13"/>
      <c r="M753" s="13"/>
      <c r="N753" s="14"/>
      <c r="O753" s="15"/>
      <c r="P753" s="15"/>
      <c r="Q753" s="15"/>
    </row>
    <row r="754" spans="1:17" ht="20.25">
      <c r="A754" s="317" t="s">
        <v>34</v>
      </c>
      <c r="B754" s="317"/>
      <c r="C754" s="317"/>
      <c r="D754" s="317"/>
      <c r="E754" s="317"/>
      <c r="F754" s="317"/>
      <c r="G754" s="317"/>
      <c r="H754" s="317"/>
      <c r="I754" s="317"/>
      <c r="J754" s="317"/>
      <c r="K754" s="317"/>
      <c r="L754" s="317"/>
      <c r="M754" s="317"/>
      <c r="N754" s="317"/>
      <c r="O754" s="317"/>
      <c r="P754" s="14"/>
      <c r="Q754" s="14"/>
    </row>
    <row r="755" spans="1:17" ht="20.25">
      <c r="A755" s="317" t="s">
        <v>56</v>
      </c>
      <c r="B755" s="317"/>
      <c r="C755" s="317"/>
      <c r="D755" s="317"/>
      <c r="E755" s="317"/>
      <c r="F755" s="317"/>
      <c r="G755" s="317"/>
      <c r="H755" s="317"/>
      <c r="I755" s="317"/>
      <c r="J755" s="317"/>
      <c r="K755" s="317"/>
      <c r="L755" s="317"/>
      <c r="M755" s="317"/>
      <c r="N755" s="317"/>
      <c r="O755" s="317"/>
      <c r="P755" s="14"/>
      <c r="Q755" s="14"/>
    </row>
    <row r="756" spans="1:17" ht="20.25">
      <c r="A756" s="1"/>
      <c r="B756" s="1"/>
      <c r="C756" s="1"/>
      <c r="D756" s="2"/>
      <c r="E756" s="2"/>
      <c r="F756" s="2"/>
      <c r="G756" s="2"/>
      <c r="H756" s="1"/>
      <c r="I756" s="1"/>
      <c r="J756" s="1"/>
      <c r="K756" s="48"/>
      <c r="L756" s="2"/>
      <c r="M756" s="2"/>
      <c r="N756" s="1"/>
      <c r="O756" s="11"/>
      <c r="P756" s="11"/>
      <c r="Q756" s="11"/>
    </row>
    <row r="757" spans="1:17" ht="20.25">
      <c r="A757" s="315" t="s">
        <v>26</v>
      </c>
      <c r="B757" s="315"/>
      <c r="C757" s="315"/>
      <c r="D757" s="315"/>
      <c r="E757" s="318" t="s">
        <v>33</v>
      </c>
      <c r="F757" s="318"/>
      <c r="G757" s="318"/>
      <c r="H757" s="318"/>
      <c r="I757" s="319"/>
      <c r="J757" s="318"/>
      <c r="K757" s="318"/>
      <c r="L757" s="318"/>
      <c r="M757" s="318"/>
      <c r="N757" s="318"/>
      <c r="O757" s="318"/>
      <c r="P757" s="318"/>
      <c r="Q757" s="318"/>
    </row>
    <row r="758" spans="1:17" ht="20.25">
      <c r="A758" s="315" t="s">
        <v>27</v>
      </c>
      <c r="B758" s="315"/>
      <c r="C758" s="315"/>
      <c r="D758" s="315"/>
      <c r="E758" s="318" t="s">
        <v>20</v>
      </c>
      <c r="F758" s="318"/>
      <c r="G758" s="318"/>
      <c r="H758" s="318"/>
      <c r="I758" s="319"/>
      <c r="J758" s="318"/>
      <c r="K758" s="318"/>
      <c r="L758" s="318"/>
      <c r="M758" s="318"/>
      <c r="N758" s="318"/>
      <c r="O758" s="318"/>
      <c r="P758" s="318"/>
      <c r="Q758" s="318"/>
    </row>
    <row r="759" spans="1:17" ht="20.25">
      <c r="A759" s="315" t="s">
        <v>28</v>
      </c>
      <c r="B759" s="315"/>
      <c r="C759" s="315"/>
      <c r="D759" s="315"/>
      <c r="E759" s="318" t="s">
        <v>21</v>
      </c>
      <c r="F759" s="318"/>
      <c r="G759" s="318"/>
      <c r="H759" s="318"/>
      <c r="I759" s="319"/>
      <c r="J759" s="318"/>
      <c r="K759" s="318"/>
      <c r="L759" s="318"/>
      <c r="M759" s="318"/>
      <c r="N759" s="318"/>
      <c r="O759" s="318"/>
      <c r="P759" s="318"/>
      <c r="Q759" s="318"/>
    </row>
    <row r="760" spans="1:17" ht="20.25">
      <c r="A760" s="315" t="s">
        <v>29</v>
      </c>
      <c r="B760" s="315"/>
      <c r="C760" s="315"/>
      <c r="D760" s="315"/>
      <c r="E760" s="318" t="s">
        <v>35</v>
      </c>
      <c r="F760" s="318"/>
      <c r="G760" s="318"/>
      <c r="H760" s="318"/>
      <c r="I760" s="319"/>
      <c r="J760" s="318"/>
      <c r="K760" s="318"/>
      <c r="L760" s="318"/>
      <c r="M760" s="318"/>
      <c r="N760" s="318"/>
      <c r="O760" s="318"/>
      <c r="P760" s="318"/>
      <c r="Q760" s="318"/>
    </row>
    <row r="761" spans="1:17" ht="20.25">
      <c r="A761" s="315" t="s">
        <v>14</v>
      </c>
      <c r="B761" s="315"/>
      <c r="C761" s="315"/>
      <c r="D761" s="315"/>
      <c r="E761" s="318">
        <v>8602060523</v>
      </c>
      <c r="F761" s="318"/>
      <c r="G761" s="318"/>
      <c r="H761" s="318"/>
      <c r="I761" s="319"/>
      <c r="J761" s="318"/>
      <c r="K761" s="318"/>
      <c r="L761" s="318"/>
      <c r="M761" s="318"/>
      <c r="N761" s="318"/>
      <c r="O761" s="318"/>
      <c r="P761" s="318"/>
      <c r="Q761" s="318"/>
    </row>
    <row r="762" spans="1:17" ht="20.25">
      <c r="A762" s="315" t="s">
        <v>13</v>
      </c>
      <c r="B762" s="315"/>
      <c r="C762" s="315"/>
      <c r="D762" s="315"/>
      <c r="E762" s="318">
        <v>860201001</v>
      </c>
      <c r="F762" s="318"/>
      <c r="G762" s="318"/>
      <c r="H762" s="318"/>
      <c r="I762" s="319"/>
      <c r="J762" s="318"/>
      <c r="K762" s="318"/>
      <c r="L762" s="318"/>
      <c r="M762" s="318"/>
      <c r="N762" s="318"/>
      <c r="O762" s="318"/>
      <c r="P762" s="318"/>
      <c r="Q762" s="318"/>
    </row>
    <row r="763" spans="1:17" ht="20.25">
      <c r="A763" s="315" t="s">
        <v>12</v>
      </c>
      <c r="B763" s="315"/>
      <c r="C763" s="315"/>
      <c r="D763" s="315"/>
      <c r="E763" s="318">
        <v>71136000000</v>
      </c>
      <c r="F763" s="318"/>
      <c r="G763" s="318"/>
      <c r="H763" s="318"/>
      <c r="I763" s="319"/>
      <c r="J763" s="318"/>
      <c r="K763" s="318"/>
      <c r="L763" s="318"/>
      <c r="M763" s="318"/>
      <c r="N763" s="318"/>
      <c r="O763" s="318"/>
      <c r="P763" s="318"/>
      <c r="Q763" s="318"/>
    </row>
    <row r="764" spans="1:17" ht="20.25">
      <c r="A764" s="325"/>
      <c r="B764" s="325"/>
      <c r="C764" s="325"/>
      <c r="D764" s="325"/>
      <c r="E764" s="2"/>
      <c r="F764" s="2"/>
      <c r="G764" s="2"/>
      <c r="H764" s="1"/>
      <c r="I764" s="1"/>
      <c r="J764" s="1"/>
      <c r="K764" s="48"/>
      <c r="L764" s="2"/>
      <c r="M764" s="2"/>
      <c r="N764" s="1"/>
      <c r="O764" s="11"/>
      <c r="P764" s="11"/>
      <c r="Q764" s="11"/>
    </row>
    <row r="765" spans="1:17" ht="17.25">
      <c r="A765" s="335" t="s">
        <v>3</v>
      </c>
      <c r="B765" s="335" t="s">
        <v>1</v>
      </c>
      <c r="C765" s="335" t="s">
        <v>2</v>
      </c>
      <c r="D765" s="334" t="s">
        <v>11</v>
      </c>
      <c r="E765" s="334"/>
      <c r="F765" s="334"/>
      <c r="G765" s="334"/>
      <c r="H765" s="334"/>
      <c r="I765" s="334"/>
      <c r="J765" s="334"/>
      <c r="K765" s="334"/>
      <c r="L765" s="334"/>
      <c r="M765" s="334"/>
      <c r="N765" s="337" t="s">
        <v>18</v>
      </c>
      <c r="O765" s="333" t="s">
        <v>19</v>
      </c>
      <c r="P765" s="327" t="s">
        <v>54</v>
      </c>
      <c r="Q765" s="327" t="s">
        <v>52</v>
      </c>
    </row>
    <row r="766" spans="1:17" ht="75.75" customHeight="1">
      <c r="A766" s="335"/>
      <c r="B766" s="335"/>
      <c r="C766" s="335"/>
      <c r="D766" s="334" t="s">
        <v>16</v>
      </c>
      <c r="E766" s="334" t="s">
        <v>0</v>
      </c>
      <c r="F766" s="334" t="s">
        <v>5</v>
      </c>
      <c r="G766" s="334"/>
      <c r="H766" s="335" t="s">
        <v>7</v>
      </c>
      <c r="I766" s="334" t="s">
        <v>9</v>
      </c>
      <c r="J766" s="334"/>
      <c r="K766" s="336" t="s">
        <v>23</v>
      </c>
      <c r="L766" s="334" t="s">
        <v>4</v>
      </c>
      <c r="M766" s="334"/>
      <c r="N766" s="337"/>
      <c r="O766" s="333"/>
      <c r="P766" s="327"/>
      <c r="Q766" s="327"/>
    </row>
    <row r="767" spans="1:17" ht="198">
      <c r="A767" s="335"/>
      <c r="B767" s="335"/>
      <c r="C767" s="335"/>
      <c r="D767" s="334"/>
      <c r="E767" s="334"/>
      <c r="F767" s="301" t="s">
        <v>6</v>
      </c>
      <c r="G767" s="301" t="s">
        <v>17</v>
      </c>
      <c r="H767" s="335"/>
      <c r="I767" s="301" t="s">
        <v>8</v>
      </c>
      <c r="J767" s="301" t="s">
        <v>17</v>
      </c>
      <c r="K767" s="336"/>
      <c r="L767" s="301" t="s">
        <v>30</v>
      </c>
      <c r="M767" s="301" t="s">
        <v>31</v>
      </c>
      <c r="N767" s="337"/>
      <c r="O767" s="302" t="s">
        <v>10</v>
      </c>
      <c r="P767" s="327"/>
      <c r="Q767" s="327"/>
    </row>
    <row r="768" spans="1:17" ht="20.25">
      <c r="A768" s="4">
        <v>1</v>
      </c>
      <c r="B768" s="4">
        <v>2</v>
      </c>
      <c r="C768" s="4">
        <v>3</v>
      </c>
      <c r="D768" s="4">
        <v>4</v>
      </c>
      <c r="E768" s="4">
        <v>5</v>
      </c>
      <c r="F768" s="4">
        <v>6</v>
      </c>
      <c r="G768" s="4">
        <v>7</v>
      </c>
      <c r="H768" s="4">
        <v>8</v>
      </c>
      <c r="I768" s="4">
        <v>9</v>
      </c>
      <c r="J768" s="4">
        <v>10</v>
      </c>
      <c r="K768" s="112">
        <v>11</v>
      </c>
      <c r="L768" s="4">
        <v>12</v>
      </c>
      <c r="M768" s="4">
        <v>13</v>
      </c>
      <c r="N768" s="16">
        <v>14</v>
      </c>
      <c r="O768" s="16">
        <v>15</v>
      </c>
      <c r="P768" s="4">
        <v>16</v>
      </c>
      <c r="Q768" s="4">
        <v>17</v>
      </c>
    </row>
    <row r="769" spans="1:17" ht="20.25">
      <c r="A769" s="201"/>
      <c r="B769" s="202"/>
      <c r="C769" s="202"/>
      <c r="D769" s="203"/>
      <c r="E769" s="204"/>
      <c r="F769" s="202"/>
      <c r="G769" s="202"/>
      <c r="H769" s="202"/>
      <c r="I769" s="202"/>
      <c r="J769" s="202"/>
      <c r="K769" s="205"/>
      <c r="L769" s="202"/>
      <c r="M769" s="202"/>
      <c r="N769" s="17"/>
      <c r="O769" s="17"/>
      <c r="P769" s="202"/>
      <c r="Q769" s="206"/>
    </row>
    <row r="770" spans="1:17" ht="101.25">
      <c r="A770" s="258">
        <v>12</v>
      </c>
      <c r="B770" s="24" t="s">
        <v>292</v>
      </c>
      <c r="C770" s="24" t="s">
        <v>1013</v>
      </c>
      <c r="D770" s="196" t="s">
        <v>1007</v>
      </c>
      <c r="E770" s="6" t="s">
        <v>1011</v>
      </c>
      <c r="F770" s="24">
        <v>879</v>
      </c>
      <c r="G770" s="24" t="s">
        <v>182</v>
      </c>
      <c r="H770" s="5">
        <v>1</v>
      </c>
      <c r="I770" s="5">
        <v>71136000000</v>
      </c>
      <c r="J770" s="9" t="s">
        <v>248</v>
      </c>
      <c r="K770" s="200">
        <v>225838</v>
      </c>
      <c r="L770" s="30" t="s">
        <v>108</v>
      </c>
      <c r="M770" s="24" t="s">
        <v>90</v>
      </c>
      <c r="N770" s="24" t="s">
        <v>63</v>
      </c>
      <c r="O770" s="211" t="s">
        <v>64</v>
      </c>
      <c r="P770" s="211" t="s">
        <v>64</v>
      </c>
      <c r="Q770" s="211" t="s">
        <v>64</v>
      </c>
    </row>
    <row r="771" spans="1:17" ht="60.75">
      <c r="A771" s="258">
        <v>81</v>
      </c>
      <c r="B771" s="24" t="s">
        <v>86</v>
      </c>
      <c r="C771" s="24" t="s">
        <v>1014</v>
      </c>
      <c r="D771" s="196" t="s">
        <v>1008</v>
      </c>
      <c r="E771" s="104" t="s">
        <v>347</v>
      </c>
      <c r="F771" s="24">
        <v>879</v>
      </c>
      <c r="G771" s="24" t="s">
        <v>182</v>
      </c>
      <c r="H771" s="5">
        <v>1</v>
      </c>
      <c r="I771" s="5">
        <v>71136000000</v>
      </c>
      <c r="J771" s="9" t="s">
        <v>248</v>
      </c>
      <c r="K771" s="200">
        <v>177897</v>
      </c>
      <c r="L771" s="30" t="s">
        <v>108</v>
      </c>
      <c r="M771" s="24" t="s">
        <v>225</v>
      </c>
      <c r="N771" s="24" t="s">
        <v>63</v>
      </c>
      <c r="O771" s="211" t="s">
        <v>64</v>
      </c>
      <c r="P771" s="211" t="s">
        <v>64</v>
      </c>
      <c r="Q771" s="211" t="s">
        <v>64</v>
      </c>
    </row>
    <row r="772" spans="1:17" ht="60.75">
      <c r="A772" s="208">
        <v>376</v>
      </c>
      <c r="B772" s="24" t="s">
        <v>105</v>
      </c>
      <c r="C772" s="24" t="s">
        <v>1012</v>
      </c>
      <c r="D772" s="196" t="s">
        <v>1009</v>
      </c>
      <c r="E772" s="226" t="s">
        <v>213</v>
      </c>
      <c r="F772" s="24">
        <v>796</v>
      </c>
      <c r="G772" s="9" t="s">
        <v>73</v>
      </c>
      <c r="H772" s="24">
        <v>5</v>
      </c>
      <c r="I772" s="24">
        <v>71178000000</v>
      </c>
      <c r="J772" s="123" t="s">
        <v>606</v>
      </c>
      <c r="K772" s="200">
        <v>305000</v>
      </c>
      <c r="L772" s="30" t="s">
        <v>108</v>
      </c>
      <c r="M772" s="24" t="s">
        <v>90</v>
      </c>
      <c r="N772" s="24" t="s">
        <v>63</v>
      </c>
      <c r="O772" s="211" t="s">
        <v>64</v>
      </c>
      <c r="P772" s="211" t="s">
        <v>64</v>
      </c>
      <c r="Q772" s="211" t="s">
        <v>64</v>
      </c>
    </row>
    <row r="773" spans="1:17" ht="101.25">
      <c r="A773" s="96">
        <v>11</v>
      </c>
      <c r="B773" s="5" t="s">
        <v>268</v>
      </c>
      <c r="C773" s="5" t="s">
        <v>1015</v>
      </c>
      <c r="D773" s="196" t="s">
        <v>1010</v>
      </c>
      <c r="E773" s="31" t="s">
        <v>271</v>
      </c>
      <c r="F773" s="5">
        <v>879</v>
      </c>
      <c r="G773" s="5" t="s">
        <v>272</v>
      </c>
      <c r="H773" s="24">
        <v>830</v>
      </c>
      <c r="I773" s="24">
        <v>71136000000</v>
      </c>
      <c r="J773" s="9" t="s">
        <v>248</v>
      </c>
      <c r="K773" s="200">
        <v>858000</v>
      </c>
      <c r="L773" s="30" t="s">
        <v>108</v>
      </c>
      <c r="M773" s="24" t="s">
        <v>225</v>
      </c>
      <c r="N773" s="24" t="s">
        <v>63</v>
      </c>
      <c r="O773" s="211" t="s">
        <v>64</v>
      </c>
      <c r="P773" s="211" t="s">
        <v>64</v>
      </c>
      <c r="Q773" s="211" t="s">
        <v>64</v>
      </c>
    </row>
    <row r="774" spans="1:17" ht="20.25">
      <c r="A774" s="286"/>
      <c r="B774" s="287"/>
      <c r="C774" s="287"/>
      <c r="D774" s="300"/>
      <c r="E774" s="289"/>
      <c r="F774" s="116"/>
      <c r="G774" s="116"/>
      <c r="H774" s="116"/>
      <c r="I774" s="116"/>
      <c r="J774" s="270"/>
      <c r="K774" s="290"/>
      <c r="L774" s="291"/>
      <c r="M774" s="11"/>
      <c r="N774" s="11"/>
      <c r="O774" s="11"/>
      <c r="P774" s="11"/>
      <c r="Q774" s="11"/>
    </row>
    <row r="775" spans="1:17" ht="21">
      <c r="A775" s="113"/>
      <c r="B775" s="331" t="s">
        <v>803</v>
      </c>
      <c r="C775" s="331"/>
      <c r="D775" s="331"/>
      <c r="E775" s="114"/>
      <c r="F775" s="331" t="s">
        <v>804</v>
      </c>
      <c r="G775" s="331"/>
      <c r="H775" s="331"/>
      <c r="I775" s="63"/>
      <c r="J775" s="63"/>
      <c r="K775" s="115"/>
      <c r="L775" s="11"/>
      <c r="M775" s="11"/>
      <c r="N775" s="116"/>
      <c r="O775" s="116"/>
      <c r="P775" s="117"/>
      <c r="Q775" s="117"/>
    </row>
    <row r="777" spans="2:4" ht="20.25">
      <c r="B777" s="331" t="s">
        <v>789</v>
      </c>
      <c r="C777" s="331"/>
      <c r="D777" s="331"/>
    </row>
    <row r="778" spans="2:4" ht="20.25">
      <c r="B778" s="332" t="s">
        <v>47</v>
      </c>
      <c r="C778" s="332"/>
      <c r="D778" s="332"/>
    </row>
    <row r="779" spans="2:4" ht="20.25">
      <c r="B779" s="227"/>
      <c r="C779" s="227"/>
      <c r="D779" s="228" t="s">
        <v>48</v>
      </c>
    </row>
    <row r="781" spans="1:17" ht="20.25">
      <c r="A781" s="1" t="s">
        <v>22</v>
      </c>
      <c r="B781" s="1"/>
      <c r="C781" s="1"/>
      <c r="D781" s="2"/>
      <c r="E781" s="2"/>
      <c r="F781" s="2"/>
      <c r="G781" s="2"/>
      <c r="H781" s="1"/>
      <c r="I781" s="1"/>
      <c r="J781" s="325" t="s">
        <v>15</v>
      </c>
      <c r="K781" s="325"/>
      <c r="L781" s="325"/>
      <c r="M781" s="325"/>
      <c r="N781" s="325"/>
      <c r="O781" s="325"/>
      <c r="P781" s="2"/>
      <c r="Q781" s="2"/>
    </row>
    <row r="782" spans="1:17" ht="20.25">
      <c r="A782" s="1"/>
      <c r="B782" s="1"/>
      <c r="C782" s="1"/>
      <c r="D782" s="2"/>
      <c r="E782" s="2"/>
      <c r="F782" s="2"/>
      <c r="G782" s="2"/>
      <c r="H782" s="1"/>
      <c r="I782" s="1"/>
      <c r="J782" s="325" t="s">
        <v>24</v>
      </c>
      <c r="K782" s="325"/>
      <c r="L782" s="325"/>
      <c r="M782" s="325"/>
      <c r="N782" s="325"/>
      <c r="O782" s="325"/>
      <c r="P782" s="2"/>
      <c r="Q782" s="2"/>
    </row>
    <row r="783" spans="1:17" ht="20.25">
      <c r="A783" s="1"/>
      <c r="B783" s="1"/>
      <c r="C783" s="1"/>
      <c r="D783" s="2"/>
      <c r="E783" s="2"/>
      <c r="F783" s="2"/>
      <c r="G783" s="2"/>
      <c r="H783" s="1"/>
      <c r="I783" s="1"/>
      <c r="J783" s="325" t="s">
        <v>32</v>
      </c>
      <c r="K783" s="325"/>
      <c r="L783" s="325"/>
      <c r="M783" s="325"/>
      <c r="N783" s="325"/>
      <c r="O783" s="325"/>
      <c r="P783" s="2"/>
      <c r="Q783" s="2"/>
    </row>
    <row r="784" spans="1:17" ht="20.25">
      <c r="A784" s="1"/>
      <c r="B784" s="1"/>
      <c r="C784" s="1"/>
      <c r="D784" s="2"/>
      <c r="E784" s="2"/>
      <c r="F784" s="2"/>
      <c r="G784" s="2"/>
      <c r="H784" s="1"/>
      <c r="I784" s="1"/>
      <c r="J784" s="326"/>
      <c r="K784" s="326"/>
      <c r="L784" s="312" t="s">
        <v>25</v>
      </c>
      <c r="M784" s="312"/>
      <c r="N784" s="1"/>
      <c r="O784" s="11"/>
      <c r="P784" s="11"/>
      <c r="Q784" s="11"/>
    </row>
    <row r="785" spans="1:17" ht="20.25">
      <c r="A785" s="1"/>
      <c r="B785" s="1"/>
      <c r="C785" s="1"/>
      <c r="D785" s="2"/>
      <c r="E785" s="2"/>
      <c r="F785" s="2"/>
      <c r="G785" s="2"/>
      <c r="H785" s="1"/>
      <c r="I785" s="1"/>
      <c r="J785" s="316" t="s">
        <v>741</v>
      </c>
      <c r="K785" s="316"/>
      <c r="L785" s="316"/>
      <c r="M785" s="316"/>
      <c r="N785" s="316"/>
      <c r="O785" s="316"/>
      <c r="P785" s="12"/>
      <c r="Q785" s="12"/>
    </row>
    <row r="786" spans="1:17" ht="20.25">
      <c r="A786" s="1"/>
      <c r="B786" s="1"/>
      <c r="C786" s="1"/>
      <c r="D786" s="2"/>
      <c r="E786" s="2"/>
      <c r="F786" s="2"/>
      <c r="G786" s="2"/>
      <c r="H786" s="1"/>
      <c r="I786" s="1"/>
      <c r="J786" s="15"/>
      <c r="K786" s="46"/>
      <c r="L786" s="13"/>
      <c r="M786" s="13"/>
      <c r="N786" s="14"/>
      <c r="O786" s="15"/>
      <c r="P786" s="15"/>
      <c r="Q786" s="15"/>
    </row>
    <row r="787" spans="1:17" ht="20.25">
      <c r="A787" s="317" t="s">
        <v>34</v>
      </c>
      <c r="B787" s="317"/>
      <c r="C787" s="317"/>
      <c r="D787" s="317"/>
      <c r="E787" s="317"/>
      <c r="F787" s="317"/>
      <c r="G787" s="317"/>
      <c r="H787" s="317"/>
      <c r="I787" s="317"/>
      <c r="J787" s="317"/>
      <c r="K787" s="317"/>
      <c r="L787" s="317"/>
      <c r="M787" s="317"/>
      <c r="N787" s="317"/>
      <c r="O787" s="317"/>
      <c r="P787" s="14"/>
      <c r="Q787" s="14"/>
    </row>
    <row r="788" spans="1:17" ht="20.25">
      <c r="A788" s="317" t="s">
        <v>56</v>
      </c>
      <c r="B788" s="317"/>
      <c r="C788" s="317"/>
      <c r="D788" s="317"/>
      <c r="E788" s="317"/>
      <c r="F788" s="317"/>
      <c r="G788" s="317"/>
      <c r="H788" s="317"/>
      <c r="I788" s="317"/>
      <c r="J788" s="317"/>
      <c r="K788" s="317"/>
      <c r="L788" s="317"/>
      <c r="M788" s="317"/>
      <c r="N788" s="317"/>
      <c r="O788" s="317"/>
      <c r="P788" s="14"/>
      <c r="Q788" s="14"/>
    </row>
    <row r="789" spans="1:17" ht="20.25">
      <c r="A789" s="1"/>
      <c r="B789" s="1"/>
      <c r="C789" s="1"/>
      <c r="D789" s="2"/>
      <c r="E789" s="2"/>
      <c r="F789" s="2"/>
      <c r="G789" s="2"/>
      <c r="H789" s="1"/>
      <c r="I789" s="1"/>
      <c r="J789" s="1"/>
      <c r="K789" s="48"/>
      <c r="L789" s="2"/>
      <c r="M789" s="2"/>
      <c r="N789" s="1"/>
      <c r="O789" s="11"/>
      <c r="P789" s="11"/>
      <c r="Q789" s="11"/>
    </row>
    <row r="790" spans="1:17" ht="20.25">
      <c r="A790" s="315" t="s">
        <v>26</v>
      </c>
      <c r="B790" s="315"/>
      <c r="C790" s="315"/>
      <c r="D790" s="315"/>
      <c r="E790" s="318" t="s">
        <v>33</v>
      </c>
      <c r="F790" s="318"/>
      <c r="G790" s="318"/>
      <c r="H790" s="318"/>
      <c r="I790" s="319"/>
      <c r="J790" s="318"/>
      <c r="K790" s="318"/>
      <c r="L790" s="318"/>
      <c r="M790" s="318"/>
      <c r="N790" s="318"/>
      <c r="O790" s="318"/>
      <c r="P790" s="318"/>
      <c r="Q790" s="318"/>
    </row>
    <row r="791" spans="1:17" ht="20.25">
      <c r="A791" s="315" t="s">
        <v>27</v>
      </c>
      <c r="B791" s="315"/>
      <c r="C791" s="315"/>
      <c r="D791" s="315"/>
      <c r="E791" s="318" t="s">
        <v>20</v>
      </c>
      <c r="F791" s="318"/>
      <c r="G791" s="318"/>
      <c r="H791" s="318"/>
      <c r="I791" s="319"/>
      <c r="J791" s="318"/>
      <c r="K791" s="318"/>
      <c r="L791" s="318"/>
      <c r="M791" s="318"/>
      <c r="N791" s="318"/>
      <c r="O791" s="318"/>
      <c r="P791" s="318"/>
      <c r="Q791" s="318"/>
    </row>
    <row r="792" spans="1:17" ht="20.25">
      <c r="A792" s="315" t="s">
        <v>28</v>
      </c>
      <c r="B792" s="315"/>
      <c r="C792" s="315"/>
      <c r="D792" s="315"/>
      <c r="E792" s="318" t="s">
        <v>21</v>
      </c>
      <c r="F792" s="318"/>
      <c r="G792" s="318"/>
      <c r="H792" s="318"/>
      <c r="I792" s="319"/>
      <c r="J792" s="318"/>
      <c r="K792" s="318"/>
      <c r="L792" s="318"/>
      <c r="M792" s="318"/>
      <c r="N792" s="318"/>
      <c r="O792" s="318"/>
      <c r="P792" s="318"/>
      <c r="Q792" s="318"/>
    </row>
    <row r="793" spans="1:17" ht="20.25">
      <c r="A793" s="315" t="s">
        <v>29</v>
      </c>
      <c r="B793" s="315"/>
      <c r="C793" s="315"/>
      <c r="D793" s="315"/>
      <c r="E793" s="318" t="s">
        <v>35</v>
      </c>
      <c r="F793" s="318"/>
      <c r="G793" s="318"/>
      <c r="H793" s="318"/>
      <c r="I793" s="319"/>
      <c r="J793" s="318"/>
      <c r="K793" s="318"/>
      <c r="L793" s="318"/>
      <c r="M793" s="318"/>
      <c r="N793" s="318"/>
      <c r="O793" s="318"/>
      <c r="P793" s="318"/>
      <c r="Q793" s="318"/>
    </row>
    <row r="794" spans="1:17" ht="20.25">
      <c r="A794" s="315" t="s">
        <v>14</v>
      </c>
      <c r="B794" s="315"/>
      <c r="C794" s="315"/>
      <c r="D794" s="315"/>
      <c r="E794" s="318">
        <v>8602060523</v>
      </c>
      <c r="F794" s="318"/>
      <c r="G794" s="318"/>
      <c r="H794" s="318"/>
      <c r="I794" s="319"/>
      <c r="J794" s="318"/>
      <c r="K794" s="318"/>
      <c r="L794" s="318"/>
      <c r="M794" s="318"/>
      <c r="N794" s="318"/>
      <c r="O794" s="318"/>
      <c r="P794" s="318"/>
      <c r="Q794" s="318"/>
    </row>
    <row r="795" spans="1:17" ht="20.25">
      <c r="A795" s="315" t="s">
        <v>13</v>
      </c>
      <c r="B795" s="315"/>
      <c r="C795" s="315"/>
      <c r="D795" s="315"/>
      <c r="E795" s="318">
        <v>860201001</v>
      </c>
      <c r="F795" s="318"/>
      <c r="G795" s="318"/>
      <c r="H795" s="318"/>
      <c r="I795" s="319"/>
      <c r="J795" s="318"/>
      <c r="K795" s="318"/>
      <c r="L795" s="318"/>
      <c r="M795" s="318"/>
      <c r="N795" s="318"/>
      <c r="O795" s="318"/>
      <c r="P795" s="318"/>
      <c r="Q795" s="318"/>
    </row>
    <row r="796" spans="1:17" ht="20.25">
      <c r="A796" s="315" t="s">
        <v>12</v>
      </c>
      <c r="B796" s="315"/>
      <c r="C796" s="315"/>
      <c r="D796" s="315"/>
      <c r="E796" s="318">
        <v>71136000000</v>
      </c>
      <c r="F796" s="318"/>
      <c r="G796" s="318"/>
      <c r="H796" s="318"/>
      <c r="I796" s="319"/>
      <c r="J796" s="318"/>
      <c r="K796" s="318"/>
      <c r="L796" s="318"/>
      <c r="M796" s="318"/>
      <c r="N796" s="318"/>
      <c r="O796" s="318"/>
      <c r="P796" s="318"/>
      <c r="Q796" s="318"/>
    </row>
    <row r="797" spans="1:17" ht="20.25">
      <c r="A797" s="325"/>
      <c r="B797" s="325"/>
      <c r="C797" s="325"/>
      <c r="D797" s="325"/>
      <c r="E797" s="2"/>
      <c r="F797" s="2"/>
      <c r="G797" s="2"/>
      <c r="H797" s="1"/>
      <c r="I797" s="1"/>
      <c r="J797" s="1"/>
      <c r="K797" s="48"/>
      <c r="L797" s="2"/>
      <c r="M797" s="2"/>
      <c r="N797" s="1"/>
      <c r="O797" s="11"/>
      <c r="P797" s="11"/>
      <c r="Q797" s="11"/>
    </row>
    <row r="798" spans="1:17" ht="17.25">
      <c r="A798" s="335" t="s">
        <v>3</v>
      </c>
      <c r="B798" s="335" t="s">
        <v>1</v>
      </c>
      <c r="C798" s="335" t="s">
        <v>2</v>
      </c>
      <c r="D798" s="334" t="s">
        <v>11</v>
      </c>
      <c r="E798" s="334"/>
      <c r="F798" s="334"/>
      <c r="G798" s="334"/>
      <c r="H798" s="334"/>
      <c r="I798" s="334"/>
      <c r="J798" s="334"/>
      <c r="K798" s="334"/>
      <c r="L798" s="334"/>
      <c r="M798" s="334"/>
      <c r="N798" s="337" t="s">
        <v>18</v>
      </c>
      <c r="O798" s="333" t="s">
        <v>19</v>
      </c>
      <c r="P798" s="327" t="s">
        <v>54</v>
      </c>
      <c r="Q798" s="327" t="s">
        <v>52</v>
      </c>
    </row>
    <row r="799" spans="1:17" ht="96" customHeight="1">
      <c r="A799" s="335"/>
      <c r="B799" s="335"/>
      <c r="C799" s="335"/>
      <c r="D799" s="334" t="s">
        <v>16</v>
      </c>
      <c r="E799" s="334" t="s">
        <v>0</v>
      </c>
      <c r="F799" s="334" t="s">
        <v>5</v>
      </c>
      <c r="G799" s="334"/>
      <c r="H799" s="335" t="s">
        <v>7</v>
      </c>
      <c r="I799" s="334" t="s">
        <v>9</v>
      </c>
      <c r="J799" s="334"/>
      <c r="K799" s="336" t="s">
        <v>23</v>
      </c>
      <c r="L799" s="334" t="s">
        <v>4</v>
      </c>
      <c r="M799" s="334"/>
      <c r="N799" s="337"/>
      <c r="O799" s="333"/>
      <c r="P799" s="327"/>
      <c r="Q799" s="327"/>
    </row>
    <row r="800" spans="1:17" ht="198">
      <c r="A800" s="335"/>
      <c r="B800" s="335"/>
      <c r="C800" s="335"/>
      <c r="D800" s="334"/>
      <c r="E800" s="334"/>
      <c r="F800" s="303" t="s">
        <v>6</v>
      </c>
      <c r="G800" s="303" t="s">
        <v>17</v>
      </c>
      <c r="H800" s="335"/>
      <c r="I800" s="303" t="s">
        <v>8</v>
      </c>
      <c r="J800" s="303" t="s">
        <v>17</v>
      </c>
      <c r="K800" s="336"/>
      <c r="L800" s="303" t="s">
        <v>30</v>
      </c>
      <c r="M800" s="303" t="s">
        <v>31</v>
      </c>
      <c r="N800" s="337"/>
      <c r="O800" s="304" t="s">
        <v>10</v>
      </c>
      <c r="P800" s="327"/>
      <c r="Q800" s="327"/>
    </row>
    <row r="801" spans="1:17" ht="20.25">
      <c r="A801" s="4">
        <v>1</v>
      </c>
      <c r="B801" s="4">
        <v>2</v>
      </c>
      <c r="C801" s="4">
        <v>3</v>
      </c>
      <c r="D801" s="4">
        <v>4</v>
      </c>
      <c r="E801" s="4">
        <v>5</v>
      </c>
      <c r="F801" s="4">
        <v>6</v>
      </c>
      <c r="G801" s="4">
        <v>7</v>
      </c>
      <c r="H801" s="4">
        <v>8</v>
      </c>
      <c r="I801" s="4">
        <v>9</v>
      </c>
      <c r="J801" s="4">
        <v>10</v>
      </c>
      <c r="K801" s="112">
        <v>11</v>
      </c>
      <c r="L801" s="4">
        <v>12</v>
      </c>
      <c r="M801" s="4">
        <v>13</v>
      </c>
      <c r="N801" s="16">
        <v>14</v>
      </c>
      <c r="O801" s="16">
        <v>15</v>
      </c>
      <c r="P801" s="4">
        <v>16</v>
      </c>
      <c r="Q801" s="4">
        <v>17</v>
      </c>
    </row>
    <row r="802" spans="1:17" ht="20.25">
      <c r="A802" s="201"/>
      <c r="B802" s="202"/>
      <c r="C802" s="202"/>
      <c r="D802" s="203"/>
      <c r="E802" s="204"/>
      <c r="F802" s="202"/>
      <c r="G802" s="202"/>
      <c r="H802" s="202"/>
      <c r="I802" s="202"/>
      <c r="J802" s="202"/>
      <c r="K802" s="205"/>
      <c r="L802" s="202"/>
      <c r="M802" s="202"/>
      <c r="N802" s="17"/>
      <c r="O802" s="17"/>
      <c r="P802" s="202"/>
      <c r="Q802" s="206"/>
    </row>
    <row r="803" spans="1:17" ht="150" customHeight="1">
      <c r="A803" s="208">
        <v>377</v>
      </c>
      <c r="B803" s="5" t="s">
        <v>82</v>
      </c>
      <c r="C803" s="5" t="s">
        <v>1018</v>
      </c>
      <c r="D803" s="196" t="s">
        <v>1016</v>
      </c>
      <c r="E803" s="3" t="s">
        <v>1017</v>
      </c>
      <c r="F803" s="5">
        <v>366</v>
      </c>
      <c r="G803" s="5" t="s">
        <v>60</v>
      </c>
      <c r="H803" s="5">
        <v>1</v>
      </c>
      <c r="I803" s="24">
        <v>71136000000</v>
      </c>
      <c r="J803" s="9" t="s">
        <v>248</v>
      </c>
      <c r="K803" s="200">
        <v>1126547</v>
      </c>
      <c r="L803" s="30" t="s">
        <v>108</v>
      </c>
      <c r="M803" s="24" t="s">
        <v>61</v>
      </c>
      <c r="N803" s="24" t="s">
        <v>63</v>
      </c>
      <c r="O803" s="211" t="s">
        <v>64</v>
      </c>
      <c r="P803" s="211" t="s">
        <v>64</v>
      </c>
      <c r="Q803" s="211" t="s">
        <v>64</v>
      </c>
    </row>
    <row r="804" spans="1:17" ht="202.5">
      <c r="A804" s="96">
        <v>28</v>
      </c>
      <c r="B804" s="24" t="s">
        <v>117</v>
      </c>
      <c r="C804" s="24" t="s">
        <v>1019</v>
      </c>
      <c r="D804" s="196" t="s">
        <v>1020</v>
      </c>
      <c r="E804" s="28" t="s">
        <v>365</v>
      </c>
      <c r="F804" s="24">
        <v>879</v>
      </c>
      <c r="G804" s="24" t="s">
        <v>182</v>
      </c>
      <c r="H804" s="5">
        <v>1</v>
      </c>
      <c r="I804" s="10">
        <v>10215572000</v>
      </c>
      <c r="J804" s="216" t="s">
        <v>764</v>
      </c>
      <c r="K804" s="200">
        <v>1203865</v>
      </c>
      <c r="L804" s="30" t="s">
        <v>108</v>
      </c>
      <c r="M804" s="24" t="s">
        <v>79</v>
      </c>
      <c r="N804" s="24" t="s">
        <v>81</v>
      </c>
      <c r="O804" s="211" t="s">
        <v>91</v>
      </c>
      <c r="P804" s="211" t="s">
        <v>64</v>
      </c>
      <c r="Q804" s="211" t="s">
        <v>64</v>
      </c>
    </row>
    <row r="805" spans="1:17" ht="210" customHeight="1">
      <c r="A805" s="96">
        <v>28</v>
      </c>
      <c r="B805" s="24" t="s">
        <v>117</v>
      </c>
      <c r="C805" s="24" t="s">
        <v>1019</v>
      </c>
      <c r="D805" s="196" t="s">
        <v>1020</v>
      </c>
      <c r="E805" s="28" t="s">
        <v>1022</v>
      </c>
      <c r="F805" s="24">
        <v>879</v>
      </c>
      <c r="G805" s="24" t="s">
        <v>182</v>
      </c>
      <c r="H805" s="5">
        <v>1</v>
      </c>
      <c r="I805" s="24">
        <v>71136000000</v>
      </c>
      <c r="J805" s="9" t="s">
        <v>248</v>
      </c>
      <c r="K805" s="200">
        <v>2726176</v>
      </c>
      <c r="L805" s="30" t="s">
        <v>108</v>
      </c>
      <c r="M805" s="24" t="s">
        <v>79</v>
      </c>
      <c r="N805" s="24" t="s">
        <v>81</v>
      </c>
      <c r="O805" s="211" t="s">
        <v>91</v>
      </c>
      <c r="P805" s="211" t="s">
        <v>64</v>
      </c>
      <c r="Q805" s="211" t="s">
        <v>64</v>
      </c>
    </row>
    <row r="806" spans="1:17" ht="93.75">
      <c r="A806" s="208">
        <v>378</v>
      </c>
      <c r="B806" s="5" t="s">
        <v>167</v>
      </c>
      <c r="C806" s="5" t="s">
        <v>809</v>
      </c>
      <c r="D806" s="196" t="s">
        <v>1021</v>
      </c>
      <c r="E806" s="6" t="s">
        <v>964</v>
      </c>
      <c r="F806" s="24">
        <v>796</v>
      </c>
      <c r="G806" s="9" t="s">
        <v>73</v>
      </c>
      <c r="H806" s="24">
        <v>5</v>
      </c>
      <c r="I806" s="10">
        <v>10215572000</v>
      </c>
      <c r="J806" s="216" t="s">
        <v>764</v>
      </c>
      <c r="K806" s="200">
        <v>189972</v>
      </c>
      <c r="L806" s="30" t="s">
        <v>108</v>
      </c>
      <c r="M806" s="24" t="s">
        <v>79</v>
      </c>
      <c r="N806" s="24" t="s">
        <v>81</v>
      </c>
      <c r="O806" s="211" t="s">
        <v>91</v>
      </c>
      <c r="P806" s="211" t="s">
        <v>64</v>
      </c>
      <c r="Q806" s="211" t="s">
        <v>64</v>
      </c>
    </row>
    <row r="807" spans="1:17" ht="20.25">
      <c r="A807" s="286"/>
      <c r="B807" s="287"/>
      <c r="C807" s="287"/>
      <c r="D807" s="300"/>
      <c r="E807" s="289"/>
      <c r="F807" s="116"/>
      <c r="G807" s="116"/>
      <c r="H807" s="116"/>
      <c r="I807" s="116"/>
      <c r="J807" s="270"/>
      <c r="K807" s="290"/>
      <c r="L807" s="291"/>
      <c r="M807" s="11"/>
      <c r="N807" s="11"/>
      <c r="O807" s="11"/>
      <c r="P807" s="11"/>
      <c r="Q807" s="11"/>
    </row>
    <row r="808" spans="1:17" ht="48.75" customHeight="1">
      <c r="A808" s="113"/>
      <c r="B808" s="331" t="s">
        <v>803</v>
      </c>
      <c r="C808" s="331"/>
      <c r="D808" s="331"/>
      <c r="E808" s="114"/>
      <c r="F808" s="331" t="s">
        <v>804</v>
      </c>
      <c r="G808" s="331"/>
      <c r="H808" s="331"/>
      <c r="I808" s="63"/>
      <c r="J808" s="63"/>
      <c r="K808" s="115"/>
      <c r="L808" s="11"/>
      <c r="M808" s="11"/>
      <c r="N808" s="116"/>
      <c r="O808" s="116"/>
      <c r="P808" s="117"/>
      <c r="Q808" s="117"/>
    </row>
    <row r="810" spans="2:4" ht="20.25">
      <c r="B810" s="331" t="s">
        <v>789</v>
      </c>
      <c r="C810" s="331"/>
      <c r="D810" s="331"/>
    </row>
    <row r="811" spans="2:4" ht="20.25">
      <c r="B811" s="332" t="s">
        <v>47</v>
      </c>
      <c r="C811" s="332"/>
      <c r="D811" s="332"/>
    </row>
    <row r="812" spans="2:4" ht="20.25">
      <c r="B812" s="227"/>
      <c r="C812" s="227"/>
      <c r="D812" s="228" t="s">
        <v>48</v>
      </c>
    </row>
    <row r="814" spans="1:17" ht="20.25">
      <c r="A814" s="1" t="s">
        <v>22</v>
      </c>
      <c r="B814" s="1"/>
      <c r="C814" s="1"/>
      <c r="D814" s="2"/>
      <c r="E814" s="2"/>
      <c r="F814" s="2"/>
      <c r="G814" s="2"/>
      <c r="H814" s="1"/>
      <c r="I814" s="1"/>
      <c r="J814" s="325" t="s">
        <v>15</v>
      </c>
      <c r="K814" s="325"/>
      <c r="L814" s="325"/>
      <c r="M814" s="325"/>
      <c r="N814" s="325"/>
      <c r="O814" s="325"/>
      <c r="P814" s="2"/>
      <c r="Q814" s="2"/>
    </row>
    <row r="815" spans="1:17" ht="20.25">
      <c r="A815" s="1"/>
      <c r="B815" s="1"/>
      <c r="C815" s="1"/>
      <c r="D815" s="2"/>
      <c r="E815" s="2"/>
      <c r="F815" s="2"/>
      <c r="G815" s="2"/>
      <c r="H815" s="1"/>
      <c r="I815" s="1"/>
      <c r="J815" s="325" t="s">
        <v>24</v>
      </c>
      <c r="K815" s="325"/>
      <c r="L815" s="325"/>
      <c r="M815" s="325"/>
      <c r="N815" s="325"/>
      <c r="O815" s="325"/>
      <c r="P815" s="2"/>
      <c r="Q815" s="2"/>
    </row>
    <row r="816" spans="1:17" ht="20.25">
      <c r="A816" s="1"/>
      <c r="B816" s="1"/>
      <c r="C816" s="1"/>
      <c r="D816" s="2"/>
      <c r="E816" s="2"/>
      <c r="F816" s="2"/>
      <c r="G816" s="2"/>
      <c r="H816" s="1"/>
      <c r="I816" s="1"/>
      <c r="J816" s="325" t="s">
        <v>32</v>
      </c>
      <c r="K816" s="325"/>
      <c r="L816" s="325"/>
      <c r="M816" s="325"/>
      <c r="N816" s="325"/>
      <c r="O816" s="325"/>
      <c r="P816" s="2"/>
      <c r="Q816" s="2"/>
    </row>
    <row r="817" spans="1:17" ht="20.25">
      <c r="A817" s="1"/>
      <c r="B817" s="1"/>
      <c r="C817" s="1"/>
      <c r="D817" s="2"/>
      <c r="E817" s="2"/>
      <c r="F817" s="2"/>
      <c r="G817" s="2"/>
      <c r="H817" s="1"/>
      <c r="I817" s="1"/>
      <c r="J817" s="326"/>
      <c r="K817" s="326"/>
      <c r="L817" s="312" t="s">
        <v>25</v>
      </c>
      <c r="M817" s="312"/>
      <c r="N817" s="1"/>
      <c r="O817" s="11"/>
      <c r="P817" s="11"/>
      <c r="Q817" s="11"/>
    </row>
    <row r="818" spans="1:17" ht="20.25">
      <c r="A818" s="1"/>
      <c r="B818" s="1"/>
      <c r="C818" s="1"/>
      <c r="D818" s="2"/>
      <c r="E818" s="2"/>
      <c r="F818" s="2"/>
      <c r="G818" s="2"/>
      <c r="H818" s="1"/>
      <c r="I818" s="1"/>
      <c r="J818" s="316" t="s">
        <v>741</v>
      </c>
      <c r="K818" s="316"/>
      <c r="L818" s="316"/>
      <c r="M818" s="316"/>
      <c r="N818" s="316"/>
      <c r="O818" s="316"/>
      <c r="P818" s="12"/>
      <c r="Q818" s="12"/>
    </row>
    <row r="819" spans="1:17" ht="20.25">
      <c r="A819" s="1"/>
      <c r="B819" s="1"/>
      <c r="C819" s="1"/>
      <c r="D819" s="2"/>
      <c r="E819" s="2"/>
      <c r="F819" s="2"/>
      <c r="G819" s="2"/>
      <c r="H819" s="1"/>
      <c r="I819" s="1"/>
      <c r="J819" s="15"/>
      <c r="K819" s="46"/>
      <c r="L819" s="13"/>
      <c r="M819" s="13"/>
      <c r="N819" s="14"/>
      <c r="O819" s="15"/>
      <c r="P819" s="15"/>
      <c r="Q819" s="15"/>
    </row>
    <row r="820" spans="1:17" ht="20.25">
      <c r="A820" s="317" t="s">
        <v>34</v>
      </c>
      <c r="B820" s="317"/>
      <c r="C820" s="317"/>
      <c r="D820" s="317"/>
      <c r="E820" s="317"/>
      <c r="F820" s="317"/>
      <c r="G820" s="317"/>
      <c r="H820" s="317"/>
      <c r="I820" s="317"/>
      <c r="J820" s="317"/>
      <c r="K820" s="317"/>
      <c r="L820" s="317"/>
      <c r="M820" s="317"/>
      <c r="N820" s="317"/>
      <c r="O820" s="317"/>
      <c r="P820" s="14"/>
      <c r="Q820" s="14"/>
    </row>
    <row r="821" spans="1:17" ht="20.25">
      <c r="A821" s="317" t="s">
        <v>56</v>
      </c>
      <c r="B821" s="317"/>
      <c r="C821" s="317"/>
      <c r="D821" s="317"/>
      <c r="E821" s="317"/>
      <c r="F821" s="317"/>
      <c r="G821" s="317"/>
      <c r="H821" s="317"/>
      <c r="I821" s="317"/>
      <c r="J821" s="317"/>
      <c r="K821" s="317"/>
      <c r="L821" s="317"/>
      <c r="M821" s="317"/>
      <c r="N821" s="317"/>
      <c r="O821" s="317"/>
      <c r="P821" s="14"/>
      <c r="Q821" s="14"/>
    </row>
    <row r="822" spans="1:17" ht="20.25">
      <c r="A822" s="1"/>
      <c r="B822" s="1"/>
      <c r="C822" s="1"/>
      <c r="D822" s="2"/>
      <c r="E822" s="2"/>
      <c r="F822" s="2"/>
      <c r="G822" s="2"/>
      <c r="H822" s="1"/>
      <c r="I822" s="1"/>
      <c r="J822" s="1"/>
      <c r="K822" s="48"/>
      <c r="L822" s="2"/>
      <c r="M822" s="2"/>
      <c r="N822" s="1"/>
      <c r="O822" s="11"/>
      <c r="P822" s="11"/>
      <c r="Q822" s="11"/>
    </row>
    <row r="823" spans="1:17" ht="20.25">
      <c r="A823" s="315" t="s">
        <v>26</v>
      </c>
      <c r="B823" s="315"/>
      <c r="C823" s="315"/>
      <c r="D823" s="315"/>
      <c r="E823" s="318" t="s">
        <v>33</v>
      </c>
      <c r="F823" s="318"/>
      <c r="G823" s="318"/>
      <c r="H823" s="318"/>
      <c r="I823" s="319"/>
      <c r="J823" s="318"/>
      <c r="K823" s="318"/>
      <c r="L823" s="318"/>
      <c r="M823" s="318"/>
      <c r="N823" s="318"/>
      <c r="O823" s="318"/>
      <c r="P823" s="318"/>
      <c r="Q823" s="318"/>
    </row>
    <row r="824" spans="1:17" ht="20.25">
      <c r="A824" s="315" t="s">
        <v>27</v>
      </c>
      <c r="B824" s="315"/>
      <c r="C824" s="315"/>
      <c r="D824" s="315"/>
      <c r="E824" s="318" t="s">
        <v>20</v>
      </c>
      <c r="F824" s="318"/>
      <c r="G824" s="318"/>
      <c r="H824" s="318"/>
      <c r="I824" s="319"/>
      <c r="J824" s="318"/>
      <c r="K824" s="318"/>
      <c r="L824" s="318"/>
      <c r="M824" s="318"/>
      <c r="N824" s="318"/>
      <c r="O824" s="318"/>
      <c r="P824" s="318"/>
      <c r="Q824" s="318"/>
    </row>
    <row r="825" spans="1:17" ht="20.25">
      <c r="A825" s="315" t="s">
        <v>28</v>
      </c>
      <c r="B825" s="315"/>
      <c r="C825" s="315"/>
      <c r="D825" s="315"/>
      <c r="E825" s="318" t="s">
        <v>21</v>
      </c>
      <c r="F825" s="318"/>
      <c r="G825" s="318"/>
      <c r="H825" s="318"/>
      <c r="I825" s="319"/>
      <c r="J825" s="318"/>
      <c r="K825" s="318"/>
      <c r="L825" s="318"/>
      <c r="M825" s="318"/>
      <c r="N825" s="318"/>
      <c r="O825" s="318"/>
      <c r="P825" s="318"/>
      <c r="Q825" s="318"/>
    </row>
    <row r="826" spans="1:17" ht="20.25">
      <c r="A826" s="315" t="s">
        <v>29</v>
      </c>
      <c r="B826" s="315"/>
      <c r="C826" s="315"/>
      <c r="D826" s="315"/>
      <c r="E826" s="318" t="s">
        <v>35</v>
      </c>
      <c r="F826" s="318"/>
      <c r="G826" s="318"/>
      <c r="H826" s="318"/>
      <c r="I826" s="319"/>
      <c r="J826" s="318"/>
      <c r="K826" s="318"/>
      <c r="L826" s="318"/>
      <c r="M826" s="318"/>
      <c r="N826" s="318"/>
      <c r="O826" s="318"/>
      <c r="P826" s="318"/>
      <c r="Q826" s="318"/>
    </row>
    <row r="827" spans="1:17" ht="20.25">
      <c r="A827" s="315" t="s">
        <v>14</v>
      </c>
      <c r="B827" s="315"/>
      <c r="C827" s="315"/>
      <c r="D827" s="315"/>
      <c r="E827" s="318">
        <v>8602060523</v>
      </c>
      <c r="F827" s="318"/>
      <c r="G827" s="318"/>
      <c r="H827" s="318"/>
      <c r="I827" s="319"/>
      <c r="J827" s="318"/>
      <c r="K827" s="318"/>
      <c r="L827" s="318"/>
      <c r="M827" s="318"/>
      <c r="N827" s="318"/>
      <c r="O827" s="318"/>
      <c r="P827" s="318"/>
      <c r="Q827" s="318"/>
    </row>
    <row r="828" spans="1:17" ht="20.25">
      <c r="A828" s="315" t="s">
        <v>13</v>
      </c>
      <c r="B828" s="315"/>
      <c r="C828" s="315"/>
      <c r="D828" s="315"/>
      <c r="E828" s="318">
        <v>860201001</v>
      </c>
      <c r="F828" s="318"/>
      <c r="G828" s="318"/>
      <c r="H828" s="318"/>
      <c r="I828" s="319"/>
      <c r="J828" s="318"/>
      <c r="K828" s="318"/>
      <c r="L828" s="318"/>
      <c r="M828" s="318"/>
      <c r="N828" s="318"/>
      <c r="O828" s="318"/>
      <c r="P828" s="318"/>
      <c r="Q828" s="318"/>
    </row>
    <row r="829" spans="1:17" ht="20.25">
      <c r="A829" s="315" t="s">
        <v>12</v>
      </c>
      <c r="B829" s="315"/>
      <c r="C829" s="315"/>
      <c r="D829" s="315"/>
      <c r="E829" s="318">
        <v>71136000000</v>
      </c>
      <c r="F829" s="318"/>
      <c r="G829" s="318"/>
      <c r="H829" s="318"/>
      <c r="I829" s="319"/>
      <c r="J829" s="318"/>
      <c r="K829" s="318"/>
      <c r="L829" s="318"/>
      <c r="M829" s="318"/>
      <c r="N829" s="318"/>
      <c r="O829" s="318"/>
      <c r="P829" s="318"/>
      <c r="Q829" s="318"/>
    </row>
    <row r="830" spans="1:17" ht="20.25">
      <c r="A830" s="325"/>
      <c r="B830" s="325"/>
      <c r="C830" s="325"/>
      <c r="D830" s="325"/>
      <c r="E830" s="2"/>
      <c r="F830" s="2"/>
      <c r="G830" s="2"/>
      <c r="H830" s="1"/>
      <c r="I830" s="1"/>
      <c r="J830" s="1"/>
      <c r="K830" s="48"/>
      <c r="L830" s="2"/>
      <c r="M830" s="2"/>
      <c r="N830" s="1"/>
      <c r="O830" s="11"/>
      <c r="P830" s="11"/>
      <c r="Q830" s="11"/>
    </row>
    <row r="831" spans="1:17" ht="17.25">
      <c r="A831" s="335" t="s">
        <v>3</v>
      </c>
      <c r="B831" s="335" t="s">
        <v>1</v>
      </c>
      <c r="C831" s="335" t="s">
        <v>2</v>
      </c>
      <c r="D831" s="334" t="s">
        <v>11</v>
      </c>
      <c r="E831" s="334"/>
      <c r="F831" s="334"/>
      <c r="G831" s="334"/>
      <c r="H831" s="334"/>
      <c r="I831" s="334"/>
      <c r="J831" s="334"/>
      <c r="K831" s="334"/>
      <c r="L831" s="334"/>
      <c r="M831" s="334"/>
      <c r="N831" s="337" t="s">
        <v>18</v>
      </c>
      <c r="O831" s="333" t="s">
        <v>19</v>
      </c>
      <c r="P831" s="327" t="s">
        <v>54</v>
      </c>
      <c r="Q831" s="327" t="s">
        <v>52</v>
      </c>
    </row>
    <row r="832" spans="1:17" ht="98.25" customHeight="1">
      <c r="A832" s="335"/>
      <c r="B832" s="335"/>
      <c r="C832" s="335"/>
      <c r="D832" s="334" t="s">
        <v>16</v>
      </c>
      <c r="E832" s="334" t="s">
        <v>0</v>
      </c>
      <c r="F832" s="334" t="s">
        <v>5</v>
      </c>
      <c r="G832" s="334"/>
      <c r="H832" s="335" t="s">
        <v>7</v>
      </c>
      <c r="I832" s="334" t="s">
        <v>9</v>
      </c>
      <c r="J832" s="334"/>
      <c r="K832" s="336" t="s">
        <v>23</v>
      </c>
      <c r="L832" s="334" t="s">
        <v>4</v>
      </c>
      <c r="M832" s="334"/>
      <c r="N832" s="337"/>
      <c r="O832" s="333"/>
      <c r="P832" s="327"/>
      <c r="Q832" s="327"/>
    </row>
    <row r="833" spans="1:17" ht="198">
      <c r="A833" s="335"/>
      <c r="B833" s="335"/>
      <c r="C833" s="335"/>
      <c r="D833" s="334"/>
      <c r="E833" s="334"/>
      <c r="F833" s="305" t="s">
        <v>6</v>
      </c>
      <c r="G833" s="305" t="s">
        <v>17</v>
      </c>
      <c r="H833" s="335"/>
      <c r="I833" s="305" t="s">
        <v>8</v>
      </c>
      <c r="J833" s="305" t="s">
        <v>17</v>
      </c>
      <c r="K833" s="336"/>
      <c r="L833" s="305" t="s">
        <v>30</v>
      </c>
      <c r="M833" s="305" t="s">
        <v>31</v>
      </c>
      <c r="N833" s="337"/>
      <c r="O833" s="306" t="s">
        <v>10</v>
      </c>
      <c r="P833" s="327"/>
      <c r="Q833" s="327"/>
    </row>
    <row r="834" spans="1:17" ht="20.25">
      <c r="A834" s="4">
        <v>1</v>
      </c>
      <c r="B834" s="4">
        <v>2</v>
      </c>
      <c r="C834" s="4">
        <v>3</v>
      </c>
      <c r="D834" s="4">
        <v>4</v>
      </c>
      <c r="E834" s="4">
        <v>5</v>
      </c>
      <c r="F834" s="4">
        <v>6</v>
      </c>
      <c r="G834" s="4">
        <v>7</v>
      </c>
      <c r="H834" s="4">
        <v>8</v>
      </c>
      <c r="I834" s="4">
        <v>9</v>
      </c>
      <c r="J834" s="4">
        <v>10</v>
      </c>
      <c r="K834" s="112">
        <v>11</v>
      </c>
      <c r="L834" s="4">
        <v>12</v>
      </c>
      <c r="M834" s="4">
        <v>13</v>
      </c>
      <c r="N834" s="16">
        <v>14</v>
      </c>
      <c r="O834" s="16">
        <v>15</v>
      </c>
      <c r="P834" s="4">
        <v>16</v>
      </c>
      <c r="Q834" s="4">
        <v>17</v>
      </c>
    </row>
    <row r="835" spans="1:17" ht="20.25">
      <c r="A835" s="201"/>
      <c r="B835" s="202"/>
      <c r="C835" s="202"/>
      <c r="D835" s="203"/>
      <c r="E835" s="204"/>
      <c r="F835" s="202"/>
      <c r="G835" s="202"/>
      <c r="H835" s="202"/>
      <c r="I835" s="202"/>
      <c r="J835" s="202"/>
      <c r="K835" s="205"/>
      <c r="L835" s="202"/>
      <c r="M835" s="202"/>
      <c r="N835" s="17"/>
      <c r="O835" s="17"/>
      <c r="P835" s="202"/>
      <c r="Q835" s="206"/>
    </row>
    <row r="836" spans="1:17" ht="81">
      <c r="A836" s="208">
        <v>379</v>
      </c>
      <c r="B836" s="5" t="s">
        <v>827</v>
      </c>
      <c r="C836" s="5" t="s">
        <v>829</v>
      </c>
      <c r="D836" s="6" t="s">
        <v>830</v>
      </c>
      <c r="E836" s="6" t="s">
        <v>826</v>
      </c>
      <c r="F836" s="5">
        <v>366</v>
      </c>
      <c r="G836" s="5" t="s">
        <v>60</v>
      </c>
      <c r="H836" s="5">
        <v>5</v>
      </c>
      <c r="I836" s="5">
        <v>71178000000</v>
      </c>
      <c r="J836" s="5" t="s">
        <v>734</v>
      </c>
      <c r="K836" s="251">
        <v>3190700</v>
      </c>
      <c r="L836" s="5" t="s">
        <v>108</v>
      </c>
      <c r="M836" s="24" t="s">
        <v>733</v>
      </c>
      <c r="N836" s="24" t="s">
        <v>63</v>
      </c>
      <c r="O836" s="211" t="s">
        <v>64</v>
      </c>
      <c r="P836" s="211" t="s">
        <v>64</v>
      </c>
      <c r="Q836" s="211" t="s">
        <v>64</v>
      </c>
    </row>
    <row r="837" spans="1:17" ht="111.75" customHeight="1">
      <c r="A837" s="208">
        <v>380</v>
      </c>
      <c r="B837" s="5" t="s">
        <v>86</v>
      </c>
      <c r="C837" s="24" t="s">
        <v>1029</v>
      </c>
      <c r="D837" s="196" t="s">
        <v>1023</v>
      </c>
      <c r="E837" s="29" t="s">
        <v>898</v>
      </c>
      <c r="F837" s="24">
        <v>879</v>
      </c>
      <c r="G837" s="24" t="s">
        <v>182</v>
      </c>
      <c r="H837" s="5">
        <v>1</v>
      </c>
      <c r="I837" s="24">
        <v>71136000000</v>
      </c>
      <c r="J837" s="9" t="s">
        <v>248</v>
      </c>
      <c r="K837" s="200">
        <v>285000</v>
      </c>
      <c r="L837" s="30" t="s">
        <v>108</v>
      </c>
      <c r="M837" s="24" t="s">
        <v>175</v>
      </c>
      <c r="N837" s="24" t="s">
        <v>63</v>
      </c>
      <c r="O837" s="211" t="s">
        <v>64</v>
      </c>
      <c r="P837" s="211" t="s">
        <v>64</v>
      </c>
      <c r="Q837" s="211" t="s">
        <v>64</v>
      </c>
    </row>
    <row r="838" spans="1:17" ht="101.25">
      <c r="A838" s="96">
        <v>203</v>
      </c>
      <c r="B838" s="24" t="s">
        <v>550</v>
      </c>
      <c r="C838" s="24" t="s">
        <v>1024</v>
      </c>
      <c r="D838" s="28" t="s">
        <v>552</v>
      </c>
      <c r="E838" s="28" t="s">
        <v>553</v>
      </c>
      <c r="F838" s="24">
        <v>879</v>
      </c>
      <c r="G838" s="24" t="s">
        <v>182</v>
      </c>
      <c r="H838" s="89" t="s">
        <v>545</v>
      </c>
      <c r="I838" s="24" t="s">
        <v>541</v>
      </c>
      <c r="J838" s="24" t="s">
        <v>554</v>
      </c>
      <c r="K838" s="142">
        <v>2000000</v>
      </c>
      <c r="L838" s="30" t="s">
        <v>108</v>
      </c>
      <c r="M838" s="22" t="s">
        <v>61</v>
      </c>
      <c r="N838" s="27" t="s">
        <v>63</v>
      </c>
      <c r="O838" s="24" t="s">
        <v>64</v>
      </c>
      <c r="P838" s="5" t="s">
        <v>64</v>
      </c>
      <c r="Q838" s="5" t="s">
        <v>68</v>
      </c>
    </row>
    <row r="839" spans="1:17" ht="60.75">
      <c r="A839" s="208">
        <v>381</v>
      </c>
      <c r="B839" s="5" t="s">
        <v>955</v>
      </c>
      <c r="C839" s="5" t="s">
        <v>1030</v>
      </c>
      <c r="D839" s="196" t="s">
        <v>1025</v>
      </c>
      <c r="E839" s="212" t="s">
        <v>786</v>
      </c>
      <c r="F839" s="24">
        <v>879</v>
      </c>
      <c r="G839" s="24" t="s">
        <v>182</v>
      </c>
      <c r="H839" s="5">
        <v>1</v>
      </c>
      <c r="I839" s="24">
        <v>71136000000</v>
      </c>
      <c r="J839" s="9" t="s">
        <v>248</v>
      </c>
      <c r="K839" s="200">
        <v>648000</v>
      </c>
      <c r="L839" s="30" t="s">
        <v>108</v>
      </c>
      <c r="M839" s="24" t="s">
        <v>80</v>
      </c>
      <c r="N839" s="24" t="s">
        <v>63</v>
      </c>
      <c r="O839" s="211" t="s">
        <v>64</v>
      </c>
      <c r="P839" s="211" t="s">
        <v>64</v>
      </c>
      <c r="Q839" s="211" t="s">
        <v>64</v>
      </c>
    </row>
    <row r="840" spans="1:17" ht="60.75">
      <c r="A840" s="96">
        <v>13</v>
      </c>
      <c r="B840" s="5" t="s">
        <v>140</v>
      </c>
      <c r="C840" s="5" t="s">
        <v>1027</v>
      </c>
      <c r="D840" s="28" t="s">
        <v>1026</v>
      </c>
      <c r="E840" s="6" t="s">
        <v>142</v>
      </c>
      <c r="F840" s="24">
        <v>879</v>
      </c>
      <c r="G840" s="24" t="s">
        <v>182</v>
      </c>
      <c r="H840" s="89" t="s">
        <v>545</v>
      </c>
      <c r="I840" s="24">
        <v>71136000000</v>
      </c>
      <c r="J840" s="9" t="s">
        <v>248</v>
      </c>
      <c r="K840" s="200">
        <v>1435183</v>
      </c>
      <c r="L840" s="30" t="s">
        <v>108</v>
      </c>
      <c r="M840" s="24" t="s">
        <v>61</v>
      </c>
      <c r="N840" s="24" t="s">
        <v>862</v>
      </c>
      <c r="O840" s="211" t="s">
        <v>91</v>
      </c>
      <c r="P840" s="211" t="s">
        <v>64</v>
      </c>
      <c r="Q840" s="211" t="s">
        <v>64</v>
      </c>
    </row>
    <row r="841" spans="1:17" ht="20.25">
      <c r="A841" s="286"/>
      <c r="B841" s="287"/>
      <c r="C841" s="287"/>
      <c r="D841" s="300"/>
      <c r="E841" s="289"/>
      <c r="F841" s="116"/>
      <c r="G841" s="116"/>
      <c r="H841" s="116"/>
      <c r="I841" s="116"/>
      <c r="J841" s="270"/>
      <c r="K841" s="290"/>
      <c r="L841" s="291"/>
      <c r="M841" s="11"/>
      <c r="N841" s="11"/>
      <c r="O841" s="11"/>
      <c r="P841" s="11"/>
      <c r="Q841" s="11"/>
    </row>
    <row r="842" spans="1:17" ht="21">
      <c r="A842" s="113"/>
      <c r="B842" s="331" t="s">
        <v>1028</v>
      </c>
      <c r="C842" s="331"/>
      <c r="D842" s="331"/>
      <c r="E842" s="114"/>
      <c r="F842" s="331" t="s">
        <v>389</v>
      </c>
      <c r="G842" s="331"/>
      <c r="H842" s="331"/>
      <c r="I842" s="63"/>
      <c r="J842" s="63"/>
      <c r="K842" s="115"/>
      <c r="L842" s="11"/>
      <c r="M842" s="11"/>
      <c r="N842" s="116"/>
      <c r="O842" s="116"/>
      <c r="P842" s="117"/>
      <c r="Q842" s="117"/>
    </row>
    <row r="844" spans="2:4" ht="20.25">
      <c r="B844" s="331" t="s">
        <v>789</v>
      </c>
      <c r="C844" s="331"/>
      <c r="D844" s="331"/>
    </row>
    <row r="845" spans="2:4" ht="20.25">
      <c r="B845" s="332" t="s">
        <v>47</v>
      </c>
      <c r="C845" s="332"/>
      <c r="D845" s="332"/>
    </row>
    <row r="846" spans="2:4" ht="20.25">
      <c r="B846" s="227"/>
      <c r="C846" s="227"/>
      <c r="D846" s="228" t="s">
        <v>48</v>
      </c>
    </row>
    <row r="848" spans="1:17" ht="20.25">
      <c r="A848" s="1" t="s">
        <v>22</v>
      </c>
      <c r="B848" s="1"/>
      <c r="C848" s="1"/>
      <c r="D848" s="2"/>
      <c r="E848" s="2"/>
      <c r="F848" s="2"/>
      <c r="G848" s="2"/>
      <c r="H848" s="1"/>
      <c r="I848" s="1"/>
      <c r="J848" s="325" t="s">
        <v>15</v>
      </c>
      <c r="K848" s="325"/>
      <c r="L848" s="325"/>
      <c r="M848" s="325"/>
      <c r="N848" s="325"/>
      <c r="O848" s="325"/>
      <c r="P848" s="2"/>
      <c r="Q848" s="2"/>
    </row>
    <row r="849" spans="1:17" ht="20.25">
      <c r="A849" s="1"/>
      <c r="B849" s="1"/>
      <c r="C849" s="1"/>
      <c r="D849" s="2"/>
      <c r="E849" s="2"/>
      <c r="F849" s="2"/>
      <c r="G849" s="2"/>
      <c r="H849" s="1"/>
      <c r="I849" s="1"/>
      <c r="J849" s="325" t="s">
        <v>24</v>
      </c>
      <c r="K849" s="325"/>
      <c r="L849" s="325"/>
      <c r="M849" s="325"/>
      <c r="N849" s="325"/>
      <c r="O849" s="325"/>
      <c r="P849" s="2"/>
      <c r="Q849" s="2"/>
    </row>
    <row r="850" spans="1:17" ht="20.25">
      <c r="A850" s="1"/>
      <c r="B850" s="1"/>
      <c r="C850" s="1"/>
      <c r="D850" s="2"/>
      <c r="E850" s="2"/>
      <c r="F850" s="2"/>
      <c r="G850" s="2"/>
      <c r="H850" s="1"/>
      <c r="I850" s="1"/>
      <c r="J850" s="325" t="s">
        <v>32</v>
      </c>
      <c r="K850" s="325"/>
      <c r="L850" s="325"/>
      <c r="M850" s="325"/>
      <c r="N850" s="325"/>
      <c r="O850" s="325"/>
      <c r="P850" s="2"/>
      <c r="Q850" s="2"/>
    </row>
    <row r="851" spans="1:17" ht="20.25">
      <c r="A851" s="1"/>
      <c r="B851" s="1"/>
      <c r="C851" s="1"/>
      <c r="D851" s="2"/>
      <c r="E851" s="2"/>
      <c r="F851" s="2"/>
      <c r="G851" s="2"/>
      <c r="H851" s="1"/>
      <c r="I851" s="1"/>
      <c r="J851" s="326"/>
      <c r="K851" s="326"/>
      <c r="L851" s="312" t="s">
        <v>25</v>
      </c>
      <c r="M851" s="312"/>
      <c r="N851" s="1"/>
      <c r="O851" s="11"/>
      <c r="P851" s="11"/>
      <c r="Q851" s="11"/>
    </row>
    <row r="852" spans="1:17" ht="20.25">
      <c r="A852" s="1"/>
      <c r="B852" s="1"/>
      <c r="C852" s="1"/>
      <c r="D852" s="2"/>
      <c r="E852" s="2"/>
      <c r="F852" s="2"/>
      <c r="G852" s="2"/>
      <c r="H852" s="1"/>
      <c r="I852" s="1"/>
      <c r="J852" s="316" t="s">
        <v>741</v>
      </c>
      <c r="K852" s="316"/>
      <c r="L852" s="316"/>
      <c r="M852" s="316"/>
      <c r="N852" s="316"/>
      <c r="O852" s="316"/>
      <c r="P852" s="12"/>
      <c r="Q852" s="12"/>
    </row>
    <row r="853" spans="1:17" ht="20.25">
      <c r="A853" s="1"/>
      <c r="B853" s="1"/>
      <c r="C853" s="1"/>
      <c r="D853" s="2"/>
      <c r="E853" s="2"/>
      <c r="F853" s="2"/>
      <c r="G853" s="2"/>
      <c r="H853" s="1"/>
      <c r="I853" s="1"/>
      <c r="J853" s="15"/>
      <c r="K853" s="46"/>
      <c r="L853" s="13"/>
      <c r="M853" s="13"/>
      <c r="N853" s="14"/>
      <c r="O853" s="15"/>
      <c r="P853" s="15"/>
      <c r="Q853" s="15"/>
    </row>
    <row r="854" spans="1:17" ht="20.25">
      <c r="A854" s="317" t="s">
        <v>34</v>
      </c>
      <c r="B854" s="317"/>
      <c r="C854" s="317"/>
      <c r="D854" s="317"/>
      <c r="E854" s="317"/>
      <c r="F854" s="317"/>
      <c r="G854" s="317"/>
      <c r="H854" s="317"/>
      <c r="I854" s="317"/>
      <c r="J854" s="317"/>
      <c r="K854" s="317"/>
      <c r="L854" s="317"/>
      <c r="M854" s="317"/>
      <c r="N854" s="317"/>
      <c r="O854" s="317"/>
      <c r="P854" s="14"/>
      <c r="Q854" s="14"/>
    </row>
    <row r="855" spans="1:17" ht="20.25">
      <c r="A855" s="317" t="s">
        <v>56</v>
      </c>
      <c r="B855" s="317"/>
      <c r="C855" s="317"/>
      <c r="D855" s="317"/>
      <c r="E855" s="317"/>
      <c r="F855" s="317"/>
      <c r="G855" s="317"/>
      <c r="H855" s="317"/>
      <c r="I855" s="317"/>
      <c r="J855" s="317"/>
      <c r="K855" s="317"/>
      <c r="L855" s="317"/>
      <c r="M855" s="317"/>
      <c r="N855" s="317"/>
      <c r="O855" s="317"/>
      <c r="P855" s="14"/>
      <c r="Q855" s="14"/>
    </row>
    <row r="856" spans="1:17" ht="20.25">
      <c r="A856" s="1"/>
      <c r="B856" s="1"/>
      <c r="C856" s="1"/>
      <c r="D856" s="2"/>
      <c r="E856" s="2"/>
      <c r="F856" s="2"/>
      <c r="G856" s="2"/>
      <c r="H856" s="1"/>
      <c r="I856" s="1"/>
      <c r="J856" s="1"/>
      <c r="K856" s="48"/>
      <c r="L856" s="2"/>
      <c r="M856" s="2"/>
      <c r="N856" s="1"/>
      <c r="O856" s="11"/>
      <c r="P856" s="11"/>
      <c r="Q856" s="11"/>
    </row>
    <row r="857" spans="1:17" ht="20.25">
      <c r="A857" s="315" t="s">
        <v>26</v>
      </c>
      <c r="B857" s="315"/>
      <c r="C857" s="315"/>
      <c r="D857" s="315"/>
      <c r="E857" s="318" t="s">
        <v>33</v>
      </c>
      <c r="F857" s="318"/>
      <c r="G857" s="318"/>
      <c r="H857" s="318"/>
      <c r="I857" s="319"/>
      <c r="J857" s="318"/>
      <c r="K857" s="318"/>
      <c r="L857" s="318"/>
      <c r="M857" s="318"/>
      <c r="N857" s="318"/>
      <c r="O857" s="318"/>
      <c r="P857" s="318"/>
      <c r="Q857" s="318"/>
    </row>
    <row r="858" spans="1:17" ht="20.25">
      <c r="A858" s="315" t="s">
        <v>27</v>
      </c>
      <c r="B858" s="315"/>
      <c r="C858" s="315"/>
      <c r="D858" s="315"/>
      <c r="E858" s="318" t="s">
        <v>20</v>
      </c>
      <c r="F858" s="318"/>
      <c r="G858" s="318"/>
      <c r="H858" s="318"/>
      <c r="I858" s="319"/>
      <c r="J858" s="318"/>
      <c r="K858" s="318"/>
      <c r="L858" s="318"/>
      <c r="M858" s="318"/>
      <c r="N858" s="318"/>
      <c r="O858" s="318"/>
      <c r="P858" s="318"/>
      <c r="Q858" s="318"/>
    </row>
    <row r="859" spans="1:17" ht="20.25">
      <c r="A859" s="315" t="s">
        <v>28</v>
      </c>
      <c r="B859" s="315"/>
      <c r="C859" s="315"/>
      <c r="D859" s="315"/>
      <c r="E859" s="318" t="s">
        <v>21</v>
      </c>
      <c r="F859" s="318"/>
      <c r="G859" s="318"/>
      <c r="H859" s="318"/>
      <c r="I859" s="319"/>
      <c r="J859" s="318"/>
      <c r="K859" s="318"/>
      <c r="L859" s="318"/>
      <c r="M859" s="318"/>
      <c r="N859" s="318"/>
      <c r="O859" s="318"/>
      <c r="P859" s="318"/>
      <c r="Q859" s="318"/>
    </row>
    <row r="860" spans="1:17" ht="20.25">
      <c r="A860" s="315" t="s">
        <v>29</v>
      </c>
      <c r="B860" s="315"/>
      <c r="C860" s="315"/>
      <c r="D860" s="315"/>
      <c r="E860" s="318" t="s">
        <v>35</v>
      </c>
      <c r="F860" s="318"/>
      <c r="G860" s="318"/>
      <c r="H860" s="318"/>
      <c r="I860" s="319"/>
      <c r="J860" s="318"/>
      <c r="K860" s="318"/>
      <c r="L860" s="318"/>
      <c r="M860" s="318"/>
      <c r="N860" s="318"/>
      <c r="O860" s="318"/>
      <c r="P860" s="318"/>
      <c r="Q860" s="318"/>
    </row>
    <row r="861" spans="1:17" ht="20.25">
      <c r="A861" s="315" t="s">
        <v>14</v>
      </c>
      <c r="B861" s="315"/>
      <c r="C861" s="315"/>
      <c r="D861" s="315"/>
      <c r="E861" s="318">
        <v>8602060523</v>
      </c>
      <c r="F861" s="318"/>
      <c r="G861" s="318"/>
      <c r="H861" s="318"/>
      <c r="I861" s="319"/>
      <c r="J861" s="318"/>
      <c r="K861" s="318"/>
      <c r="L861" s="318"/>
      <c r="M861" s="318"/>
      <c r="N861" s="318"/>
      <c r="O861" s="318"/>
      <c r="P861" s="318"/>
      <c r="Q861" s="318"/>
    </row>
    <row r="862" spans="1:17" ht="20.25">
      <c r="A862" s="315" t="s">
        <v>13</v>
      </c>
      <c r="B862" s="315"/>
      <c r="C862" s="315"/>
      <c r="D862" s="315"/>
      <c r="E862" s="318">
        <v>860201001</v>
      </c>
      <c r="F862" s="318"/>
      <c r="G862" s="318"/>
      <c r="H862" s="318"/>
      <c r="I862" s="319"/>
      <c r="J862" s="318"/>
      <c r="K862" s="318"/>
      <c r="L862" s="318"/>
      <c r="M862" s="318"/>
      <c r="N862" s="318"/>
      <c r="O862" s="318"/>
      <c r="P862" s="318"/>
      <c r="Q862" s="318"/>
    </row>
    <row r="863" spans="1:17" ht="20.25">
      <c r="A863" s="315" t="s">
        <v>12</v>
      </c>
      <c r="B863" s="315"/>
      <c r="C863" s="315"/>
      <c r="D863" s="315"/>
      <c r="E863" s="318">
        <v>71136000000</v>
      </c>
      <c r="F863" s="318"/>
      <c r="G863" s="318"/>
      <c r="H863" s="318"/>
      <c r="I863" s="319"/>
      <c r="J863" s="318"/>
      <c r="K863" s="318"/>
      <c r="L863" s="318"/>
      <c r="M863" s="318"/>
      <c r="N863" s="318"/>
      <c r="O863" s="318"/>
      <c r="P863" s="318"/>
      <c r="Q863" s="318"/>
    </row>
    <row r="864" spans="1:17" ht="20.25">
      <c r="A864" s="325"/>
      <c r="B864" s="325"/>
      <c r="C864" s="325"/>
      <c r="D864" s="325"/>
      <c r="E864" s="2"/>
      <c r="F864" s="2"/>
      <c r="G864" s="2"/>
      <c r="H864" s="1"/>
      <c r="I864" s="1"/>
      <c r="J864" s="1"/>
      <c r="K864" s="48"/>
      <c r="L864" s="2"/>
      <c r="M864" s="2"/>
      <c r="N864" s="1"/>
      <c r="O864" s="11"/>
      <c r="P864" s="11"/>
      <c r="Q864" s="11"/>
    </row>
    <row r="865" spans="1:17" ht="17.25">
      <c r="A865" s="335" t="s">
        <v>3</v>
      </c>
      <c r="B865" s="335" t="s">
        <v>1</v>
      </c>
      <c r="C865" s="335" t="s">
        <v>2</v>
      </c>
      <c r="D865" s="334" t="s">
        <v>11</v>
      </c>
      <c r="E865" s="334"/>
      <c r="F865" s="334"/>
      <c r="G865" s="334"/>
      <c r="H865" s="334"/>
      <c r="I865" s="334"/>
      <c r="J865" s="334"/>
      <c r="K865" s="334"/>
      <c r="L865" s="334"/>
      <c r="M865" s="334"/>
      <c r="N865" s="337" t="s">
        <v>18</v>
      </c>
      <c r="O865" s="333" t="s">
        <v>19</v>
      </c>
      <c r="P865" s="327" t="s">
        <v>54</v>
      </c>
      <c r="Q865" s="327" t="s">
        <v>52</v>
      </c>
    </row>
    <row r="866" spans="1:17" ht="80.25" customHeight="1">
      <c r="A866" s="335"/>
      <c r="B866" s="335"/>
      <c r="C866" s="335"/>
      <c r="D866" s="334" t="s">
        <v>16</v>
      </c>
      <c r="E866" s="334" t="s">
        <v>0</v>
      </c>
      <c r="F866" s="334" t="s">
        <v>5</v>
      </c>
      <c r="G866" s="334"/>
      <c r="H866" s="335" t="s">
        <v>7</v>
      </c>
      <c r="I866" s="334" t="s">
        <v>9</v>
      </c>
      <c r="J866" s="334"/>
      <c r="K866" s="336" t="s">
        <v>23</v>
      </c>
      <c r="L866" s="334" t="s">
        <v>4</v>
      </c>
      <c r="M866" s="334"/>
      <c r="N866" s="337"/>
      <c r="O866" s="333"/>
      <c r="P866" s="327"/>
      <c r="Q866" s="327"/>
    </row>
    <row r="867" spans="1:17" ht="198">
      <c r="A867" s="335"/>
      <c r="B867" s="335"/>
      <c r="C867" s="335"/>
      <c r="D867" s="334"/>
      <c r="E867" s="334"/>
      <c r="F867" s="307" t="s">
        <v>6</v>
      </c>
      <c r="G867" s="307" t="s">
        <v>17</v>
      </c>
      <c r="H867" s="335"/>
      <c r="I867" s="307" t="s">
        <v>8</v>
      </c>
      <c r="J867" s="307" t="s">
        <v>17</v>
      </c>
      <c r="K867" s="336"/>
      <c r="L867" s="307" t="s">
        <v>30</v>
      </c>
      <c r="M867" s="307" t="s">
        <v>31</v>
      </c>
      <c r="N867" s="337"/>
      <c r="O867" s="308" t="s">
        <v>10</v>
      </c>
      <c r="P867" s="327"/>
      <c r="Q867" s="327"/>
    </row>
    <row r="868" spans="1:17" ht="20.25">
      <c r="A868" s="4">
        <v>1</v>
      </c>
      <c r="B868" s="4">
        <v>2</v>
      </c>
      <c r="C868" s="4">
        <v>3</v>
      </c>
      <c r="D868" s="4">
        <v>4</v>
      </c>
      <c r="E868" s="4">
        <v>5</v>
      </c>
      <c r="F868" s="4">
        <v>6</v>
      </c>
      <c r="G868" s="4">
        <v>7</v>
      </c>
      <c r="H868" s="4">
        <v>8</v>
      </c>
      <c r="I868" s="4">
        <v>9</v>
      </c>
      <c r="J868" s="4">
        <v>10</v>
      </c>
      <c r="K868" s="112">
        <v>11</v>
      </c>
      <c r="L868" s="4">
        <v>12</v>
      </c>
      <c r="M868" s="4">
        <v>13</v>
      </c>
      <c r="N868" s="16">
        <v>14</v>
      </c>
      <c r="O868" s="16">
        <v>15</v>
      </c>
      <c r="P868" s="4">
        <v>16</v>
      </c>
      <c r="Q868" s="4">
        <v>17</v>
      </c>
    </row>
    <row r="869" spans="1:17" ht="20.25">
      <c r="A869" s="201"/>
      <c r="B869" s="202"/>
      <c r="C869" s="202"/>
      <c r="D869" s="203"/>
      <c r="E869" s="204"/>
      <c r="F869" s="202"/>
      <c r="G869" s="202"/>
      <c r="H869" s="202"/>
      <c r="I869" s="202"/>
      <c r="J869" s="202"/>
      <c r="K869" s="205"/>
      <c r="L869" s="202"/>
      <c r="M869" s="202"/>
      <c r="N869" s="17"/>
      <c r="O869" s="17"/>
      <c r="P869" s="202"/>
      <c r="Q869" s="206"/>
    </row>
    <row r="870" spans="1:17" ht="93.75">
      <c r="A870" s="208">
        <v>382</v>
      </c>
      <c r="B870" s="5" t="s">
        <v>567</v>
      </c>
      <c r="C870" s="5" t="s">
        <v>942</v>
      </c>
      <c r="D870" s="196" t="s">
        <v>1031</v>
      </c>
      <c r="E870" s="28" t="s">
        <v>1032</v>
      </c>
      <c r="F870" s="5">
        <v>366</v>
      </c>
      <c r="G870" s="5" t="s">
        <v>60</v>
      </c>
      <c r="H870" s="5">
        <v>1</v>
      </c>
      <c r="I870" s="10">
        <v>10215572000</v>
      </c>
      <c r="J870" s="216" t="s">
        <v>764</v>
      </c>
      <c r="K870" s="251">
        <v>1381248</v>
      </c>
      <c r="L870" s="30" t="s">
        <v>108</v>
      </c>
      <c r="M870" s="22" t="s">
        <v>277</v>
      </c>
      <c r="N870" s="27" t="s">
        <v>63</v>
      </c>
      <c r="O870" s="24" t="s">
        <v>64</v>
      </c>
      <c r="P870" s="5" t="s">
        <v>64</v>
      </c>
      <c r="Q870" s="5" t="s">
        <v>68</v>
      </c>
    </row>
    <row r="871" spans="1:17" ht="121.5">
      <c r="A871" s="96">
        <v>153</v>
      </c>
      <c r="B871" s="5" t="s">
        <v>140</v>
      </c>
      <c r="C871" s="24" t="s">
        <v>1034</v>
      </c>
      <c r="D871" s="28" t="s">
        <v>1033</v>
      </c>
      <c r="E871" s="6" t="s">
        <v>866</v>
      </c>
      <c r="F871" s="5">
        <v>18</v>
      </c>
      <c r="G871" s="5" t="s">
        <v>454</v>
      </c>
      <c r="H871" s="5">
        <v>80</v>
      </c>
      <c r="I871" s="10">
        <v>10215572000</v>
      </c>
      <c r="J871" s="216" t="s">
        <v>764</v>
      </c>
      <c r="K871" s="155">
        <v>1232483</v>
      </c>
      <c r="L871" s="30" t="s">
        <v>108</v>
      </c>
      <c r="M871" s="24" t="s">
        <v>285</v>
      </c>
      <c r="N871" s="24" t="s">
        <v>81</v>
      </c>
      <c r="O871" s="211" t="s">
        <v>91</v>
      </c>
      <c r="P871" s="211" t="s">
        <v>64</v>
      </c>
      <c r="Q871" s="211" t="s">
        <v>64</v>
      </c>
    </row>
    <row r="872" spans="1:17" ht="93.75">
      <c r="A872" s="96">
        <v>156</v>
      </c>
      <c r="B872" s="24" t="s">
        <v>167</v>
      </c>
      <c r="C872" s="24" t="s">
        <v>929</v>
      </c>
      <c r="D872" s="28" t="s">
        <v>1021</v>
      </c>
      <c r="E872" s="6" t="s">
        <v>866</v>
      </c>
      <c r="F872" s="24">
        <v>796</v>
      </c>
      <c r="G872" s="9" t="s">
        <v>73</v>
      </c>
      <c r="H872" s="24">
        <v>5</v>
      </c>
      <c r="I872" s="10">
        <v>10215572000</v>
      </c>
      <c r="J872" s="216" t="s">
        <v>764</v>
      </c>
      <c r="K872" s="155">
        <v>189972</v>
      </c>
      <c r="L872" s="30" t="s">
        <v>108</v>
      </c>
      <c r="M872" s="24" t="s">
        <v>175</v>
      </c>
      <c r="N872" s="24" t="s">
        <v>81</v>
      </c>
      <c r="O872" s="211" t="s">
        <v>91</v>
      </c>
      <c r="P872" s="211" t="s">
        <v>64</v>
      </c>
      <c r="Q872" s="211" t="s">
        <v>64</v>
      </c>
    </row>
    <row r="873" spans="1:17" ht="20.25">
      <c r="A873" s="286"/>
      <c r="B873" s="287"/>
      <c r="C873" s="287"/>
      <c r="D873" s="300"/>
      <c r="E873" s="289"/>
      <c r="F873" s="116"/>
      <c r="G873" s="116"/>
      <c r="H873" s="116"/>
      <c r="I873" s="116"/>
      <c r="J873" s="270"/>
      <c r="K873" s="290"/>
      <c r="L873" s="291"/>
      <c r="M873" s="11"/>
      <c r="N873" s="11"/>
      <c r="O873" s="11"/>
      <c r="P873" s="11"/>
      <c r="Q873" s="11"/>
    </row>
    <row r="874" spans="1:17" ht="26.25" customHeight="1">
      <c r="A874" s="113"/>
      <c r="B874" s="331" t="s">
        <v>1028</v>
      </c>
      <c r="C874" s="331"/>
      <c r="D874" s="331"/>
      <c r="E874" s="114"/>
      <c r="F874" s="331" t="s">
        <v>389</v>
      </c>
      <c r="G874" s="331"/>
      <c r="H874" s="331"/>
      <c r="I874" s="63"/>
      <c r="J874" s="63"/>
      <c r="K874" s="115"/>
      <c r="L874" s="11"/>
      <c r="M874" s="11"/>
      <c r="N874" s="116"/>
      <c r="O874" s="116"/>
      <c r="P874" s="117"/>
      <c r="Q874" s="117"/>
    </row>
    <row r="876" spans="2:4" ht="20.25">
      <c r="B876" s="331" t="s">
        <v>789</v>
      </c>
      <c r="C876" s="331"/>
      <c r="D876" s="331"/>
    </row>
    <row r="877" spans="2:4" ht="20.25">
      <c r="B877" s="332" t="s">
        <v>47</v>
      </c>
      <c r="C877" s="332"/>
      <c r="D877" s="332"/>
    </row>
    <row r="878" spans="2:4" ht="20.25">
      <c r="B878" s="227"/>
      <c r="C878" s="227"/>
      <c r="D878" s="228" t="s">
        <v>48</v>
      </c>
    </row>
    <row r="880" spans="1:17" ht="20.25">
      <c r="A880" s="1" t="s">
        <v>22</v>
      </c>
      <c r="B880" s="1"/>
      <c r="C880" s="1"/>
      <c r="D880" s="2"/>
      <c r="E880" s="2"/>
      <c r="F880" s="2"/>
      <c r="G880" s="2"/>
      <c r="H880" s="1"/>
      <c r="I880" s="1"/>
      <c r="J880" s="325" t="s">
        <v>15</v>
      </c>
      <c r="K880" s="325"/>
      <c r="L880" s="325"/>
      <c r="M880" s="325"/>
      <c r="N880" s="325"/>
      <c r="O880" s="325"/>
      <c r="P880" s="2"/>
      <c r="Q880" s="2"/>
    </row>
    <row r="881" spans="1:17" ht="20.25">
      <c r="A881" s="1"/>
      <c r="B881" s="1"/>
      <c r="C881" s="1"/>
      <c r="D881" s="2"/>
      <c r="E881" s="2"/>
      <c r="F881" s="2"/>
      <c r="G881" s="2"/>
      <c r="H881" s="1"/>
      <c r="I881" s="1"/>
      <c r="J881" s="325" t="s">
        <v>24</v>
      </c>
      <c r="K881" s="325"/>
      <c r="L881" s="325"/>
      <c r="M881" s="325"/>
      <c r="N881" s="325"/>
      <c r="O881" s="325"/>
      <c r="P881" s="2"/>
      <c r="Q881" s="2"/>
    </row>
    <row r="882" spans="1:17" ht="20.25">
      <c r="A882" s="1"/>
      <c r="B882" s="1"/>
      <c r="C882" s="1"/>
      <c r="D882" s="2"/>
      <c r="E882" s="2"/>
      <c r="F882" s="2"/>
      <c r="G882" s="2"/>
      <c r="H882" s="1"/>
      <c r="I882" s="1"/>
      <c r="J882" s="325" t="s">
        <v>32</v>
      </c>
      <c r="K882" s="325"/>
      <c r="L882" s="325"/>
      <c r="M882" s="325"/>
      <c r="N882" s="325"/>
      <c r="O882" s="325"/>
      <c r="P882" s="2"/>
      <c r="Q882" s="2"/>
    </row>
    <row r="883" spans="1:17" ht="20.25">
      <c r="A883" s="1"/>
      <c r="B883" s="1"/>
      <c r="C883" s="1"/>
      <c r="D883" s="2"/>
      <c r="E883" s="2"/>
      <c r="F883" s="2"/>
      <c r="G883" s="2"/>
      <c r="H883" s="1"/>
      <c r="I883" s="1"/>
      <c r="J883" s="326"/>
      <c r="K883" s="326"/>
      <c r="L883" s="312" t="s">
        <v>25</v>
      </c>
      <c r="M883" s="312"/>
      <c r="N883" s="1"/>
      <c r="O883" s="11"/>
      <c r="P883" s="11"/>
      <c r="Q883" s="11"/>
    </row>
    <row r="884" spans="1:17" ht="20.25">
      <c r="A884" s="1"/>
      <c r="B884" s="1"/>
      <c r="C884" s="1"/>
      <c r="D884" s="2"/>
      <c r="E884" s="2"/>
      <c r="F884" s="2"/>
      <c r="G884" s="2"/>
      <c r="H884" s="1"/>
      <c r="I884" s="1"/>
      <c r="J884" s="316" t="s">
        <v>741</v>
      </c>
      <c r="K884" s="316"/>
      <c r="L884" s="316"/>
      <c r="M884" s="316"/>
      <c r="N884" s="316"/>
      <c r="O884" s="316"/>
      <c r="P884" s="12"/>
      <c r="Q884" s="12"/>
    </row>
    <row r="885" spans="1:17" ht="20.25">
      <c r="A885" s="1"/>
      <c r="B885" s="1"/>
      <c r="C885" s="1"/>
      <c r="D885" s="2"/>
      <c r="E885" s="2"/>
      <c r="F885" s="2"/>
      <c r="G885" s="2"/>
      <c r="H885" s="1"/>
      <c r="I885" s="1"/>
      <c r="J885" s="15"/>
      <c r="K885" s="46"/>
      <c r="L885" s="13"/>
      <c r="M885" s="13"/>
      <c r="N885" s="14"/>
      <c r="O885" s="15"/>
      <c r="P885" s="15"/>
      <c r="Q885" s="15"/>
    </row>
    <row r="886" spans="1:17" ht="20.25">
      <c r="A886" s="317" t="s">
        <v>34</v>
      </c>
      <c r="B886" s="317"/>
      <c r="C886" s="317"/>
      <c r="D886" s="317"/>
      <c r="E886" s="317"/>
      <c r="F886" s="317"/>
      <c r="G886" s="317"/>
      <c r="H886" s="317"/>
      <c r="I886" s="317"/>
      <c r="J886" s="317"/>
      <c r="K886" s="317"/>
      <c r="L886" s="317"/>
      <c r="M886" s="317"/>
      <c r="N886" s="317"/>
      <c r="O886" s="317"/>
      <c r="P886" s="14"/>
      <c r="Q886" s="14"/>
    </row>
    <row r="887" spans="1:17" ht="20.25">
      <c r="A887" s="317" t="s">
        <v>56</v>
      </c>
      <c r="B887" s="317"/>
      <c r="C887" s="317"/>
      <c r="D887" s="317"/>
      <c r="E887" s="317"/>
      <c r="F887" s="317"/>
      <c r="G887" s="317"/>
      <c r="H887" s="317"/>
      <c r="I887" s="317"/>
      <c r="J887" s="317"/>
      <c r="K887" s="317"/>
      <c r="L887" s="317"/>
      <c r="M887" s="317"/>
      <c r="N887" s="317"/>
      <c r="O887" s="317"/>
      <c r="P887" s="14"/>
      <c r="Q887" s="14"/>
    </row>
    <row r="888" spans="1:17" ht="20.25">
      <c r="A888" s="1"/>
      <c r="B888" s="1"/>
      <c r="C888" s="1"/>
      <c r="D888" s="2"/>
      <c r="E888" s="2"/>
      <c r="F888" s="2"/>
      <c r="G888" s="2"/>
      <c r="H888" s="1"/>
      <c r="I888" s="1"/>
      <c r="J888" s="1"/>
      <c r="K888" s="48"/>
      <c r="L888" s="2"/>
      <c r="M888" s="2"/>
      <c r="N888" s="1"/>
      <c r="O888" s="11"/>
      <c r="P888" s="11"/>
      <c r="Q888" s="11"/>
    </row>
    <row r="889" spans="1:17" ht="20.25">
      <c r="A889" s="315" t="s">
        <v>26</v>
      </c>
      <c r="B889" s="315"/>
      <c r="C889" s="315"/>
      <c r="D889" s="315"/>
      <c r="E889" s="318" t="s">
        <v>33</v>
      </c>
      <c r="F889" s="318"/>
      <c r="G889" s="318"/>
      <c r="H889" s="318"/>
      <c r="I889" s="319"/>
      <c r="J889" s="318"/>
      <c r="K889" s="318"/>
      <c r="L889" s="318"/>
      <c r="M889" s="318"/>
      <c r="N889" s="318"/>
      <c r="O889" s="318"/>
      <c r="P889" s="318"/>
      <c r="Q889" s="318"/>
    </row>
    <row r="890" spans="1:17" ht="20.25">
      <c r="A890" s="315" t="s">
        <v>27</v>
      </c>
      <c r="B890" s="315"/>
      <c r="C890" s="315"/>
      <c r="D890" s="315"/>
      <c r="E890" s="318" t="s">
        <v>20</v>
      </c>
      <c r="F890" s="318"/>
      <c r="G890" s="318"/>
      <c r="H890" s="318"/>
      <c r="I890" s="319"/>
      <c r="J890" s="318"/>
      <c r="K890" s="318"/>
      <c r="L890" s="318"/>
      <c r="M890" s="318"/>
      <c r="N890" s="318"/>
      <c r="O890" s="318"/>
      <c r="P890" s="318"/>
      <c r="Q890" s="318"/>
    </row>
    <row r="891" spans="1:17" ht="20.25">
      <c r="A891" s="315" t="s">
        <v>28</v>
      </c>
      <c r="B891" s="315"/>
      <c r="C891" s="315"/>
      <c r="D891" s="315"/>
      <c r="E891" s="318" t="s">
        <v>21</v>
      </c>
      <c r="F891" s="318"/>
      <c r="G891" s="318"/>
      <c r="H891" s="318"/>
      <c r="I891" s="319"/>
      <c r="J891" s="318"/>
      <c r="K891" s="318"/>
      <c r="L891" s="318"/>
      <c r="M891" s="318"/>
      <c r="N891" s="318"/>
      <c r="O891" s="318"/>
      <c r="P891" s="318"/>
      <c r="Q891" s="318"/>
    </row>
    <row r="892" spans="1:17" ht="20.25">
      <c r="A892" s="315" t="s">
        <v>29</v>
      </c>
      <c r="B892" s="315"/>
      <c r="C892" s="315"/>
      <c r="D892" s="315"/>
      <c r="E892" s="318" t="s">
        <v>35</v>
      </c>
      <c r="F892" s="318"/>
      <c r="G892" s="318"/>
      <c r="H892" s="318"/>
      <c r="I892" s="319"/>
      <c r="J892" s="318"/>
      <c r="K892" s="318"/>
      <c r="L892" s="318"/>
      <c r="M892" s="318"/>
      <c r="N892" s="318"/>
      <c r="O892" s="318"/>
      <c r="P892" s="318"/>
      <c r="Q892" s="318"/>
    </row>
    <row r="893" spans="1:17" ht="20.25">
      <c r="A893" s="315" t="s">
        <v>14</v>
      </c>
      <c r="B893" s="315"/>
      <c r="C893" s="315"/>
      <c r="D893" s="315"/>
      <c r="E893" s="318">
        <v>8602060523</v>
      </c>
      <c r="F893" s="318"/>
      <c r="G893" s="318"/>
      <c r="H893" s="318"/>
      <c r="I893" s="319"/>
      <c r="J893" s="318"/>
      <c r="K893" s="318"/>
      <c r="L893" s="318"/>
      <c r="M893" s="318"/>
      <c r="N893" s="318"/>
      <c r="O893" s="318"/>
      <c r="P893" s="318"/>
      <c r="Q893" s="318"/>
    </row>
    <row r="894" spans="1:17" ht="20.25">
      <c r="A894" s="315" t="s">
        <v>13</v>
      </c>
      <c r="B894" s="315"/>
      <c r="C894" s="315"/>
      <c r="D894" s="315"/>
      <c r="E894" s="318">
        <v>860201001</v>
      </c>
      <c r="F894" s="318"/>
      <c r="G894" s="318"/>
      <c r="H894" s="318"/>
      <c r="I894" s="319"/>
      <c r="J894" s="318"/>
      <c r="K894" s="318"/>
      <c r="L894" s="318"/>
      <c r="M894" s="318"/>
      <c r="N894" s="318"/>
      <c r="O894" s="318"/>
      <c r="P894" s="318"/>
      <c r="Q894" s="318"/>
    </row>
    <row r="895" spans="1:17" ht="20.25">
      <c r="A895" s="315" t="s">
        <v>12</v>
      </c>
      <c r="B895" s="315"/>
      <c r="C895" s="315"/>
      <c r="D895" s="315"/>
      <c r="E895" s="318">
        <v>71136000000</v>
      </c>
      <c r="F895" s="318"/>
      <c r="G895" s="318"/>
      <c r="H895" s="318"/>
      <c r="I895" s="319"/>
      <c r="J895" s="318"/>
      <c r="K895" s="318"/>
      <c r="L895" s="318"/>
      <c r="M895" s="318"/>
      <c r="N895" s="318"/>
      <c r="O895" s="318"/>
      <c r="P895" s="318"/>
      <c r="Q895" s="318"/>
    </row>
    <row r="896" spans="1:17" ht="20.25">
      <c r="A896" s="325"/>
      <c r="B896" s="325"/>
      <c r="C896" s="325"/>
      <c r="D896" s="325"/>
      <c r="E896" s="2"/>
      <c r="F896" s="2"/>
      <c r="G896" s="2"/>
      <c r="H896" s="1"/>
      <c r="I896" s="1"/>
      <c r="J896" s="1"/>
      <c r="K896" s="48"/>
      <c r="L896" s="2"/>
      <c r="M896" s="2"/>
      <c r="N896" s="1"/>
      <c r="O896" s="11"/>
      <c r="P896" s="11"/>
      <c r="Q896" s="11"/>
    </row>
    <row r="897" spans="1:17" ht="17.25">
      <c r="A897" s="335" t="s">
        <v>3</v>
      </c>
      <c r="B897" s="335" t="s">
        <v>1</v>
      </c>
      <c r="C897" s="335" t="s">
        <v>2</v>
      </c>
      <c r="D897" s="334" t="s">
        <v>11</v>
      </c>
      <c r="E897" s="334"/>
      <c r="F897" s="334"/>
      <c r="G897" s="334"/>
      <c r="H897" s="334"/>
      <c r="I897" s="334"/>
      <c r="J897" s="334"/>
      <c r="K897" s="334"/>
      <c r="L897" s="334"/>
      <c r="M897" s="334"/>
      <c r="N897" s="337" t="s">
        <v>18</v>
      </c>
      <c r="O897" s="333" t="s">
        <v>19</v>
      </c>
      <c r="P897" s="327" t="s">
        <v>54</v>
      </c>
      <c r="Q897" s="327" t="s">
        <v>52</v>
      </c>
    </row>
    <row r="898" spans="1:17" ht="100.5" customHeight="1">
      <c r="A898" s="335"/>
      <c r="B898" s="335"/>
      <c r="C898" s="335"/>
      <c r="D898" s="334" t="s">
        <v>16</v>
      </c>
      <c r="E898" s="334" t="s">
        <v>0</v>
      </c>
      <c r="F898" s="334" t="s">
        <v>5</v>
      </c>
      <c r="G898" s="334"/>
      <c r="H898" s="335" t="s">
        <v>7</v>
      </c>
      <c r="I898" s="334" t="s">
        <v>9</v>
      </c>
      <c r="J898" s="334"/>
      <c r="K898" s="336" t="s">
        <v>23</v>
      </c>
      <c r="L898" s="334" t="s">
        <v>4</v>
      </c>
      <c r="M898" s="334"/>
      <c r="N898" s="337"/>
      <c r="O898" s="333"/>
      <c r="P898" s="327"/>
      <c r="Q898" s="327"/>
    </row>
    <row r="899" spans="1:17" ht="199.5">
      <c r="A899" s="335"/>
      <c r="B899" s="335"/>
      <c r="C899" s="335"/>
      <c r="D899" s="334"/>
      <c r="E899" s="334"/>
      <c r="F899" s="309" t="s">
        <v>6</v>
      </c>
      <c r="G899" s="309" t="s">
        <v>17</v>
      </c>
      <c r="H899" s="335"/>
      <c r="I899" s="309" t="s">
        <v>8</v>
      </c>
      <c r="J899" s="309" t="s">
        <v>17</v>
      </c>
      <c r="K899" s="336"/>
      <c r="L899" s="309" t="s">
        <v>30</v>
      </c>
      <c r="M899" s="309" t="s">
        <v>31</v>
      </c>
      <c r="N899" s="337"/>
      <c r="O899" s="310" t="s">
        <v>10</v>
      </c>
      <c r="P899" s="327"/>
      <c r="Q899" s="327"/>
    </row>
    <row r="900" spans="1:17" ht="20.25">
      <c r="A900" s="4">
        <v>1</v>
      </c>
      <c r="B900" s="4">
        <v>2</v>
      </c>
      <c r="C900" s="4">
        <v>3</v>
      </c>
      <c r="D900" s="4">
        <v>4</v>
      </c>
      <c r="E900" s="4">
        <v>5</v>
      </c>
      <c r="F900" s="4">
        <v>6</v>
      </c>
      <c r="G900" s="4">
        <v>7</v>
      </c>
      <c r="H900" s="4">
        <v>8</v>
      </c>
      <c r="I900" s="4">
        <v>9</v>
      </c>
      <c r="J900" s="4">
        <v>10</v>
      </c>
      <c r="K900" s="112">
        <v>11</v>
      </c>
      <c r="L900" s="4">
        <v>12</v>
      </c>
      <c r="M900" s="4">
        <v>13</v>
      </c>
      <c r="N900" s="16">
        <v>14</v>
      </c>
      <c r="O900" s="16">
        <v>15</v>
      </c>
      <c r="P900" s="4">
        <v>16</v>
      </c>
      <c r="Q900" s="4">
        <v>17</v>
      </c>
    </row>
    <row r="901" spans="1:17" ht="20.25">
      <c r="A901" s="201"/>
      <c r="B901" s="202"/>
      <c r="C901" s="202"/>
      <c r="D901" s="203"/>
      <c r="E901" s="204"/>
      <c r="F901" s="202"/>
      <c r="G901" s="202"/>
      <c r="H901" s="202"/>
      <c r="I901" s="202"/>
      <c r="J901" s="202"/>
      <c r="K901" s="205"/>
      <c r="L901" s="202"/>
      <c r="M901" s="202"/>
      <c r="N901" s="17"/>
      <c r="O901" s="17"/>
      <c r="P901" s="202"/>
      <c r="Q901" s="206"/>
    </row>
    <row r="902" spans="1:17" ht="60.75">
      <c r="A902" s="96">
        <v>2</v>
      </c>
      <c r="B902" s="5" t="s">
        <v>105</v>
      </c>
      <c r="C902" s="5" t="s">
        <v>244</v>
      </c>
      <c r="D902" s="196" t="s">
        <v>1035</v>
      </c>
      <c r="E902" s="226" t="s">
        <v>213</v>
      </c>
      <c r="F902" s="24">
        <v>796</v>
      </c>
      <c r="G902" s="9" t="s">
        <v>73</v>
      </c>
      <c r="H902" s="5">
        <v>4</v>
      </c>
      <c r="I902" s="24">
        <v>71136000000</v>
      </c>
      <c r="J902" s="9" t="s">
        <v>248</v>
      </c>
      <c r="K902" s="251">
        <v>218045.38</v>
      </c>
      <c r="L902" s="30" t="s">
        <v>108</v>
      </c>
      <c r="M902" s="24" t="s">
        <v>79</v>
      </c>
      <c r="N902" s="27" t="s">
        <v>63</v>
      </c>
      <c r="O902" s="24" t="s">
        <v>64</v>
      </c>
      <c r="P902" s="5" t="s">
        <v>64</v>
      </c>
      <c r="Q902" s="5" t="s">
        <v>68</v>
      </c>
    </row>
    <row r="903" spans="1:17" ht="60.75">
      <c r="A903" s="96">
        <v>91</v>
      </c>
      <c r="B903" s="24" t="s">
        <v>117</v>
      </c>
      <c r="C903" s="24" t="s">
        <v>222</v>
      </c>
      <c r="D903" s="196" t="s">
        <v>1036</v>
      </c>
      <c r="E903" s="29" t="s">
        <v>210</v>
      </c>
      <c r="F903" s="5">
        <v>796</v>
      </c>
      <c r="G903" s="9" t="s">
        <v>73</v>
      </c>
      <c r="H903" s="23" t="s">
        <v>366</v>
      </c>
      <c r="I903" s="24">
        <v>71136000000</v>
      </c>
      <c r="J903" s="9" t="s">
        <v>248</v>
      </c>
      <c r="K903" s="155">
        <v>447392.2</v>
      </c>
      <c r="L903" s="30" t="s">
        <v>108</v>
      </c>
      <c r="M903" s="30" t="s">
        <v>277</v>
      </c>
      <c r="N903" s="24" t="s">
        <v>81</v>
      </c>
      <c r="O903" s="211" t="s">
        <v>91</v>
      </c>
      <c r="P903" s="211" t="s">
        <v>64</v>
      </c>
      <c r="Q903" s="211" t="s">
        <v>64</v>
      </c>
    </row>
    <row r="904" spans="1:17" ht="40.5">
      <c r="A904" s="96"/>
      <c r="B904" s="24"/>
      <c r="C904" s="24"/>
      <c r="D904" s="28"/>
      <c r="E904" s="6"/>
      <c r="F904" s="24"/>
      <c r="G904" s="9"/>
      <c r="H904" s="24"/>
      <c r="I904" s="10"/>
      <c r="J904" s="216"/>
      <c r="K904" s="155"/>
      <c r="L904" s="30"/>
      <c r="M904" s="24"/>
      <c r="N904" s="24" t="s">
        <v>81</v>
      </c>
      <c r="O904" s="211" t="s">
        <v>91</v>
      </c>
      <c r="P904" s="211" t="s">
        <v>64</v>
      </c>
      <c r="Q904" s="211" t="s">
        <v>64</v>
      </c>
    </row>
    <row r="905" spans="1:17" ht="20.25">
      <c r="A905" s="286"/>
      <c r="B905" s="287"/>
      <c r="C905" s="287"/>
      <c r="D905" s="300"/>
      <c r="E905" s="289"/>
      <c r="F905" s="116"/>
      <c r="G905" s="116"/>
      <c r="H905" s="116"/>
      <c r="I905" s="116"/>
      <c r="J905" s="270"/>
      <c r="K905" s="290"/>
      <c r="L905" s="291"/>
      <c r="M905" s="11"/>
      <c r="N905" s="11"/>
      <c r="O905" s="11"/>
      <c r="P905" s="11"/>
      <c r="Q905" s="11"/>
    </row>
    <row r="906" spans="1:17" ht="21">
      <c r="A906" s="113"/>
      <c r="B906" s="331" t="s">
        <v>1028</v>
      </c>
      <c r="C906" s="331"/>
      <c r="D906" s="331"/>
      <c r="E906" s="114"/>
      <c r="F906" s="331" t="s">
        <v>389</v>
      </c>
      <c r="G906" s="331"/>
      <c r="H906" s="331"/>
      <c r="I906" s="63"/>
      <c r="J906" s="63"/>
      <c r="K906" s="115"/>
      <c r="L906" s="11"/>
      <c r="M906" s="11"/>
      <c r="N906" s="116"/>
      <c r="O906" s="116"/>
      <c r="P906" s="117"/>
      <c r="Q906" s="117"/>
    </row>
    <row r="908" spans="2:4" ht="20.25">
      <c r="B908" s="331" t="s">
        <v>789</v>
      </c>
      <c r="C908" s="331"/>
      <c r="D908" s="331"/>
    </row>
    <row r="909" spans="2:4" ht="20.25">
      <c r="B909" s="332" t="s">
        <v>47</v>
      </c>
      <c r="C909" s="332"/>
      <c r="D909" s="332"/>
    </row>
    <row r="910" spans="2:4" ht="20.25">
      <c r="B910" s="227"/>
      <c r="C910" s="227"/>
      <c r="D910" s="228" t="s">
        <v>48</v>
      </c>
    </row>
  </sheetData>
  <sheetProtection/>
  <mergeCells count="1091">
    <mergeCell ref="B906:D906"/>
    <mergeCell ref="F906:H906"/>
    <mergeCell ref="B908:D908"/>
    <mergeCell ref="B909:D909"/>
    <mergeCell ref="O897:O898"/>
    <mergeCell ref="P897:P899"/>
    <mergeCell ref="Q897:Q899"/>
    <mergeCell ref="D898:D899"/>
    <mergeCell ref="E898:E899"/>
    <mergeCell ref="F898:G898"/>
    <mergeCell ref="H898:H899"/>
    <mergeCell ref="I898:J898"/>
    <mergeCell ref="K898:K899"/>
    <mergeCell ref="L898:M898"/>
    <mergeCell ref="A894:D894"/>
    <mergeCell ref="E894:Q894"/>
    <mergeCell ref="A895:D895"/>
    <mergeCell ref="E895:Q895"/>
    <mergeCell ref="A896:D896"/>
    <mergeCell ref="A897:A899"/>
    <mergeCell ref="B897:B899"/>
    <mergeCell ref="C897:C899"/>
    <mergeCell ref="D897:M897"/>
    <mergeCell ref="N897:N899"/>
    <mergeCell ref="A891:D891"/>
    <mergeCell ref="E891:Q891"/>
    <mergeCell ref="A892:D892"/>
    <mergeCell ref="E892:Q892"/>
    <mergeCell ref="A893:D893"/>
    <mergeCell ref="E893:Q893"/>
    <mergeCell ref="A886:O886"/>
    <mergeCell ref="A887:O887"/>
    <mergeCell ref="A889:D889"/>
    <mergeCell ref="E889:Q889"/>
    <mergeCell ref="A890:D890"/>
    <mergeCell ref="E890:Q890"/>
    <mergeCell ref="J880:O880"/>
    <mergeCell ref="J881:O881"/>
    <mergeCell ref="J882:O882"/>
    <mergeCell ref="J883:K883"/>
    <mergeCell ref="L883:M883"/>
    <mergeCell ref="J884:O884"/>
    <mergeCell ref="B842:D842"/>
    <mergeCell ref="F842:H842"/>
    <mergeCell ref="B844:D844"/>
    <mergeCell ref="B845:D845"/>
    <mergeCell ref="O831:O832"/>
    <mergeCell ref="P831:P833"/>
    <mergeCell ref="Q831:Q833"/>
    <mergeCell ref="D832:D833"/>
    <mergeCell ref="E832:E833"/>
    <mergeCell ref="F832:G832"/>
    <mergeCell ref="H832:H833"/>
    <mergeCell ref="I832:J832"/>
    <mergeCell ref="K832:K833"/>
    <mergeCell ref="L832:M832"/>
    <mergeCell ref="A828:D828"/>
    <mergeCell ref="E828:Q828"/>
    <mergeCell ref="A829:D829"/>
    <mergeCell ref="E829:Q829"/>
    <mergeCell ref="A830:D830"/>
    <mergeCell ref="A831:A833"/>
    <mergeCell ref="B831:B833"/>
    <mergeCell ref="C831:C833"/>
    <mergeCell ref="D831:M831"/>
    <mergeCell ref="N831:N833"/>
    <mergeCell ref="A825:D825"/>
    <mergeCell ref="E825:Q825"/>
    <mergeCell ref="A826:D826"/>
    <mergeCell ref="E826:Q826"/>
    <mergeCell ref="A827:D827"/>
    <mergeCell ref="E827:Q827"/>
    <mergeCell ref="A820:O820"/>
    <mergeCell ref="A821:O821"/>
    <mergeCell ref="A823:D823"/>
    <mergeCell ref="E823:Q823"/>
    <mergeCell ref="A824:D824"/>
    <mergeCell ref="E824:Q824"/>
    <mergeCell ref="J814:O814"/>
    <mergeCell ref="J815:O815"/>
    <mergeCell ref="J816:O816"/>
    <mergeCell ref="J817:K817"/>
    <mergeCell ref="L817:M817"/>
    <mergeCell ref="J818:O818"/>
    <mergeCell ref="B742:D742"/>
    <mergeCell ref="F742:H742"/>
    <mergeCell ref="B744:D744"/>
    <mergeCell ref="B745:D745"/>
    <mergeCell ref="O731:O732"/>
    <mergeCell ref="P731:P733"/>
    <mergeCell ref="Q731:Q733"/>
    <mergeCell ref="D732:D733"/>
    <mergeCell ref="E732:E733"/>
    <mergeCell ref="F732:G732"/>
    <mergeCell ref="H732:H733"/>
    <mergeCell ref="I732:J732"/>
    <mergeCell ref="K732:K733"/>
    <mergeCell ref="L732:M732"/>
    <mergeCell ref="A728:D728"/>
    <mergeCell ref="E728:Q728"/>
    <mergeCell ref="A729:D729"/>
    <mergeCell ref="E729:Q729"/>
    <mergeCell ref="A730:D730"/>
    <mergeCell ref="A731:A733"/>
    <mergeCell ref="B731:B733"/>
    <mergeCell ref="C731:C733"/>
    <mergeCell ref="D731:M731"/>
    <mergeCell ref="N731:N733"/>
    <mergeCell ref="A725:D725"/>
    <mergeCell ref="E725:Q725"/>
    <mergeCell ref="A726:D726"/>
    <mergeCell ref="E726:Q726"/>
    <mergeCell ref="A727:D727"/>
    <mergeCell ref="E727:Q727"/>
    <mergeCell ref="A720:O720"/>
    <mergeCell ref="A721:O721"/>
    <mergeCell ref="A723:D723"/>
    <mergeCell ref="E723:Q723"/>
    <mergeCell ref="A724:D724"/>
    <mergeCell ref="E724:Q724"/>
    <mergeCell ref="J714:O714"/>
    <mergeCell ref="J715:O715"/>
    <mergeCell ref="J716:O716"/>
    <mergeCell ref="J717:K717"/>
    <mergeCell ref="L717:M717"/>
    <mergeCell ref="J718:O718"/>
    <mergeCell ref="B707:D707"/>
    <mergeCell ref="F707:H707"/>
    <mergeCell ref="B710:D710"/>
    <mergeCell ref="B711:D711"/>
    <mergeCell ref="O697:O698"/>
    <mergeCell ref="P697:P699"/>
    <mergeCell ref="Q697:Q699"/>
    <mergeCell ref="D698:D699"/>
    <mergeCell ref="E698:E699"/>
    <mergeCell ref="F698:G698"/>
    <mergeCell ref="H698:H699"/>
    <mergeCell ref="I698:J698"/>
    <mergeCell ref="K698:K699"/>
    <mergeCell ref="L698:M698"/>
    <mergeCell ref="A694:D694"/>
    <mergeCell ref="E694:Q694"/>
    <mergeCell ref="A695:D695"/>
    <mergeCell ref="E695:Q695"/>
    <mergeCell ref="A696:D696"/>
    <mergeCell ref="A697:A699"/>
    <mergeCell ref="B697:B699"/>
    <mergeCell ref="C697:C699"/>
    <mergeCell ref="D697:M697"/>
    <mergeCell ref="N697:N699"/>
    <mergeCell ref="A691:D691"/>
    <mergeCell ref="E691:Q691"/>
    <mergeCell ref="A692:D692"/>
    <mergeCell ref="E692:Q692"/>
    <mergeCell ref="A693:D693"/>
    <mergeCell ref="E693:Q693"/>
    <mergeCell ref="A686:O686"/>
    <mergeCell ref="A687:O687"/>
    <mergeCell ref="A689:D689"/>
    <mergeCell ref="E689:Q689"/>
    <mergeCell ref="A690:D690"/>
    <mergeCell ref="E690:Q690"/>
    <mergeCell ref="J679:O679"/>
    <mergeCell ref="J680:O680"/>
    <mergeCell ref="J681:O681"/>
    <mergeCell ref="J682:K682"/>
    <mergeCell ref="L682:M682"/>
    <mergeCell ref="J683:O683"/>
    <mergeCell ref="B531:D531"/>
    <mergeCell ref="F531:H531"/>
    <mergeCell ref="B533:D533"/>
    <mergeCell ref="B534:D534"/>
    <mergeCell ref="O521:O522"/>
    <mergeCell ref="P521:P523"/>
    <mergeCell ref="Q521:Q523"/>
    <mergeCell ref="D522:D523"/>
    <mergeCell ref="E522:E523"/>
    <mergeCell ref="F522:G522"/>
    <mergeCell ref="H522:H523"/>
    <mergeCell ref="I522:J522"/>
    <mergeCell ref="K522:K523"/>
    <mergeCell ref="L522:M522"/>
    <mergeCell ref="A518:D518"/>
    <mergeCell ref="E518:Q518"/>
    <mergeCell ref="A519:D519"/>
    <mergeCell ref="E519:Q519"/>
    <mergeCell ref="A520:D520"/>
    <mergeCell ref="A521:A523"/>
    <mergeCell ref="B521:B523"/>
    <mergeCell ref="C521:C523"/>
    <mergeCell ref="D521:M521"/>
    <mergeCell ref="N521:N523"/>
    <mergeCell ref="A515:D515"/>
    <mergeCell ref="E515:Q515"/>
    <mergeCell ref="A516:D516"/>
    <mergeCell ref="E516:Q516"/>
    <mergeCell ref="A517:D517"/>
    <mergeCell ref="E517:Q517"/>
    <mergeCell ref="A510:O510"/>
    <mergeCell ref="A511:O511"/>
    <mergeCell ref="A513:D513"/>
    <mergeCell ref="E513:Q513"/>
    <mergeCell ref="A514:D514"/>
    <mergeCell ref="E514:Q514"/>
    <mergeCell ref="J503:O503"/>
    <mergeCell ref="J504:O504"/>
    <mergeCell ref="J505:O505"/>
    <mergeCell ref="J506:K506"/>
    <mergeCell ref="L506:M506"/>
    <mergeCell ref="J507:O507"/>
    <mergeCell ref="B352:D352"/>
    <mergeCell ref="F352:H352"/>
    <mergeCell ref="B354:D354"/>
    <mergeCell ref="B355:D355"/>
    <mergeCell ref="O344:O345"/>
    <mergeCell ref="P344:P346"/>
    <mergeCell ref="Q344:Q346"/>
    <mergeCell ref="D345:D346"/>
    <mergeCell ref="E345:E346"/>
    <mergeCell ref="F345:G345"/>
    <mergeCell ref="H345:H346"/>
    <mergeCell ref="I345:J345"/>
    <mergeCell ref="K345:K346"/>
    <mergeCell ref="L345:M345"/>
    <mergeCell ref="A341:D341"/>
    <mergeCell ref="E341:Q341"/>
    <mergeCell ref="A342:D342"/>
    <mergeCell ref="E342:Q342"/>
    <mergeCell ref="A343:D343"/>
    <mergeCell ref="A344:A346"/>
    <mergeCell ref="B344:B346"/>
    <mergeCell ref="C344:C346"/>
    <mergeCell ref="D344:M344"/>
    <mergeCell ref="N344:N346"/>
    <mergeCell ref="A338:D338"/>
    <mergeCell ref="E338:Q338"/>
    <mergeCell ref="A339:D339"/>
    <mergeCell ref="E339:Q339"/>
    <mergeCell ref="A340:D340"/>
    <mergeCell ref="E340:Q340"/>
    <mergeCell ref="A333:O333"/>
    <mergeCell ref="A334:O334"/>
    <mergeCell ref="A336:D336"/>
    <mergeCell ref="E336:Q336"/>
    <mergeCell ref="A337:D337"/>
    <mergeCell ref="E337:Q337"/>
    <mergeCell ref="J326:O326"/>
    <mergeCell ref="J327:O327"/>
    <mergeCell ref="J328:O328"/>
    <mergeCell ref="J329:K329"/>
    <mergeCell ref="L329:M329"/>
    <mergeCell ref="J330:O330"/>
    <mergeCell ref="B320:D320"/>
    <mergeCell ref="F320:H320"/>
    <mergeCell ref="B322:D322"/>
    <mergeCell ref="B323:D323"/>
    <mergeCell ref="O309:O310"/>
    <mergeCell ref="P309:P311"/>
    <mergeCell ref="Q309:Q311"/>
    <mergeCell ref="D310:D311"/>
    <mergeCell ref="E310:E311"/>
    <mergeCell ref="F310:G310"/>
    <mergeCell ref="H310:H311"/>
    <mergeCell ref="I310:J310"/>
    <mergeCell ref="K310:K311"/>
    <mergeCell ref="L310:M310"/>
    <mergeCell ref="A306:D306"/>
    <mergeCell ref="E306:Q306"/>
    <mergeCell ref="A307:D307"/>
    <mergeCell ref="E307:Q307"/>
    <mergeCell ref="A308:D308"/>
    <mergeCell ref="A309:A311"/>
    <mergeCell ref="B309:B311"/>
    <mergeCell ref="C309:C311"/>
    <mergeCell ref="D309:M309"/>
    <mergeCell ref="N309:N311"/>
    <mergeCell ref="A303:D303"/>
    <mergeCell ref="E303:Q303"/>
    <mergeCell ref="A304:D304"/>
    <mergeCell ref="E304:Q304"/>
    <mergeCell ref="A305:D305"/>
    <mergeCell ref="E305:Q305"/>
    <mergeCell ref="A298:O298"/>
    <mergeCell ref="A299:O299"/>
    <mergeCell ref="A301:D301"/>
    <mergeCell ref="E301:Q301"/>
    <mergeCell ref="A302:D302"/>
    <mergeCell ref="E302:Q302"/>
    <mergeCell ref="J291:O291"/>
    <mergeCell ref="J292:O292"/>
    <mergeCell ref="J293:O293"/>
    <mergeCell ref="J294:K294"/>
    <mergeCell ref="L294:M294"/>
    <mergeCell ref="J295:O295"/>
    <mergeCell ref="B284:D284"/>
    <mergeCell ref="F284:H284"/>
    <mergeCell ref="B287:D287"/>
    <mergeCell ref="B288:D288"/>
    <mergeCell ref="O271:O272"/>
    <mergeCell ref="P271:P273"/>
    <mergeCell ref="Q271:Q273"/>
    <mergeCell ref="D272:D273"/>
    <mergeCell ref="E272:E273"/>
    <mergeCell ref="F272:G272"/>
    <mergeCell ref="H272:H273"/>
    <mergeCell ref="I272:J272"/>
    <mergeCell ref="K272:K273"/>
    <mergeCell ref="L272:M272"/>
    <mergeCell ref="A268:D268"/>
    <mergeCell ref="E268:Q268"/>
    <mergeCell ref="A269:D269"/>
    <mergeCell ref="E269:Q269"/>
    <mergeCell ref="A270:D270"/>
    <mergeCell ref="A271:A273"/>
    <mergeCell ref="B271:B273"/>
    <mergeCell ref="C271:C273"/>
    <mergeCell ref="D271:M271"/>
    <mergeCell ref="N271:N273"/>
    <mergeCell ref="A265:D265"/>
    <mergeCell ref="E265:Q265"/>
    <mergeCell ref="A266:D266"/>
    <mergeCell ref="E266:Q266"/>
    <mergeCell ref="A267:D267"/>
    <mergeCell ref="E267:Q267"/>
    <mergeCell ref="A260:O260"/>
    <mergeCell ref="A261:O261"/>
    <mergeCell ref="A263:D263"/>
    <mergeCell ref="E263:Q263"/>
    <mergeCell ref="A264:D264"/>
    <mergeCell ref="E264:Q264"/>
    <mergeCell ref="J253:O253"/>
    <mergeCell ref="J254:O254"/>
    <mergeCell ref="J255:O255"/>
    <mergeCell ref="J256:K256"/>
    <mergeCell ref="L256:M256"/>
    <mergeCell ref="J257:O257"/>
    <mergeCell ref="B27:D27"/>
    <mergeCell ref="F27:H27"/>
    <mergeCell ref="O20:O21"/>
    <mergeCell ref="P20:P22"/>
    <mergeCell ref="Q20:Q22"/>
    <mergeCell ref="D21:D22"/>
    <mergeCell ref="E21:E22"/>
    <mergeCell ref="F21:G21"/>
    <mergeCell ref="H21:H22"/>
    <mergeCell ref="I21:J21"/>
    <mergeCell ref="A19:D19"/>
    <mergeCell ref="A20:A22"/>
    <mergeCell ref="B20:B22"/>
    <mergeCell ref="C20:C22"/>
    <mergeCell ref="D20:M20"/>
    <mergeCell ref="N20:N22"/>
    <mergeCell ref="K21:K22"/>
    <mergeCell ref="L21:M21"/>
    <mergeCell ref="A16:D16"/>
    <mergeCell ref="E16:Q16"/>
    <mergeCell ref="A17:D17"/>
    <mergeCell ref="E17:Q17"/>
    <mergeCell ref="A18:D18"/>
    <mergeCell ref="E18:Q18"/>
    <mergeCell ref="A12:D12"/>
    <mergeCell ref="E12:Q12"/>
    <mergeCell ref="A13:D13"/>
    <mergeCell ref="E13:Q13"/>
    <mergeCell ref="A15:D15"/>
    <mergeCell ref="E15:Q15"/>
    <mergeCell ref="A14:D14"/>
    <mergeCell ref="E14:Q14"/>
    <mergeCell ref="J2:O2"/>
    <mergeCell ref="J3:O3"/>
    <mergeCell ref="J4:O4"/>
    <mergeCell ref="J5:K5"/>
    <mergeCell ref="L5:M5"/>
    <mergeCell ref="J6:O6"/>
    <mergeCell ref="A9:O9"/>
    <mergeCell ref="A10:O10"/>
    <mergeCell ref="A44:D44"/>
    <mergeCell ref="E44:Q44"/>
    <mergeCell ref="A45:D45"/>
    <mergeCell ref="E45:Q45"/>
    <mergeCell ref="A41:D41"/>
    <mergeCell ref="E41:Q41"/>
    <mergeCell ref="A42:D42"/>
    <mergeCell ref="E42:Q42"/>
    <mergeCell ref="A46:D46"/>
    <mergeCell ref="A47:A49"/>
    <mergeCell ref="B47:B49"/>
    <mergeCell ref="C47:C49"/>
    <mergeCell ref="D47:M47"/>
    <mergeCell ref="N47:N49"/>
    <mergeCell ref="E48:E49"/>
    <mergeCell ref="F48:G48"/>
    <mergeCell ref="H48:H49"/>
    <mergeCell ref="I48:J48"/>
    <mergeCell ref="A43:D43"/>
    <mergeCell ref="E43:Q43"/>
    <mergeCell ref="J29:O29"/>
    <mergeCell ref="J30:O30"/>
    <mergeCell ref="J31:O31"/>
    <mergeCell ref="J32:K32"/>
    <mergeCell ref="L32:M32"/>
    <mergeCell ref="J33:O33"/>
    <mergeCell ref="A36:O36"/>
    <mergeCell ref="A37:O37"/>
    <mergeCell ref="B72:D72"/>
    <mergeCell ref="F72:H72"/>
    <mergeCell ref="O47:O48"/>
    <mergeCell ref="P47:P49"/>
    <mergeCell ref="A39:D39"/>
    <mergeCell ref="E39:Q39"/>
    <mergeCell ref="A40:D40"/>
    <mergeCell ref="E40:Q40"/>
    <mergeCell ref="Q47:Q49"/>
    <mergeCell ref="D48:D49"/>
    <mergeCell ref="K48:K49"/>
    <mergeCell ref="L48:M48"/>
    <mergeCell ref="J74:O74"/>
    <mergeCell ref="J75:O75"/>
    <mergeCell ref="J76:O76"/>
    <mergeCell ref="J77:K77"/>
    <mergeCell ref="L77:M77"/>
    <mergeCell ref="J78:O78"/>
    <mergeCell ref="A81:O81"/>
    <mergeCell ref="A82:O82"/>
    <mergeCell ref="A84:D84"/>
    <mergeCell ref="E84:Q84"/>
    <mergeCell ref="A85:D85"/>
    <mergeCell ref="E85:Q85"/>
    <mergeCell ref="E86:Q86"/>
    <mergeCell ref="A87:D87"/>
    <mergeCell ref="E87:Q87"/>
    <mergeCell ref="A88:D88"/>
    <mergeCell ref="E88:Q88"/>
    <mergeCell ref="A89:D89"/>
    <mergeCell ref="E89:Q89"/>
    <mergeCell ref="A86:D86"/>
    <mergeCell ref="A90:D90"/>
    <mergeCell ref="E90:Q90"/>
    <mergeCell ref="A91:D91"/>
    <mergeCell ref="A92:A94"/>
    <mergeCell ref="B92:B94"/>
    <mergeCell ref="C92:C94"/>
    <mergeCell ref="D92:M92"/>
    <mergeCell ref="N92:N94"/>
    <mergeCell ref="K93:K94"/>
    <mergeCell ref="L93:M93"/>
    <mergeCell ref="Q92:Q94"/>
    <mergeCell ref="D93:D94"/>
    <mergeCell ref="E93:E94"/>
    <mergeCell ref="F93:G93"/>
    <mergeCell ref="H93:H94"/>
    <mergeCell ref="I93:J93"/>
    <mergeCell ref="A110:O110"/>
    <mergeCell ref="A111:O111"/>
    <mergeCell ref="B101:D101"/>
    <mergeCell ref="F101:H101"/>
    <mergeCell ref="O92:O93"/>
    <mergeCell ref="P92:P94"/>
    <mergeCell ref="J103:O103"/>
    <mergeCell ref="J104:O104"/>
    <mergeCell ref="J105:O105"/>
    <mergeCell ref="J106:K106"/>
    <mergeCell ref="A115:D115"/>
    <mergeCell ref="E115:Q115"/>
    <mergeCell ref="A117:D117"/>
    <mergeCell ref="E117:Q117"/>
    <mergeCell ref="L106:M106"/>
    <mergeCell ref="J107:O107"/>
    <mergeCell ref="A113:D113"/>
    <mergeCell ref="E113:Q113"/>
    <mergeCell ref="A114:D114"/>
    <mergeCell ref="E114:Q114"/>
    <mergeCell ref="B121:B123"/>
    <mergeCell ref="C121:C123"/>
    <mergeCell ref="D121:M121"/>
    <mergeCell ref="N121:N123"/>
    <mergeCell ref="A116:D116"/>
    <mergeCell ref="E116:Q116"/>
    <mergeCell ref="Q121:Q123"/>
    <mergeCell ref="D122:D123"/>
    <mergeCell ref="E122:E123"/>
    <mergeCell ref="F122:G122"/>
    <mergeCell ref="B134:D134"/>
    <mergeCell ref="F134:H134"/>
    <mergeCell ref="O121:O122"/>
    <mergeCell ref="P121:P123"/>
    <mergeCell ref="A118:D118"/>
    <mergeCell ref="E118:Q118"/>
    <mergeCell ref="A119:D119"/>
    <mergeCell ref="E119:Q119"/>
    <mergeCell ref="A120:D120"/>
    <mergeCell ref="A121:A123"/>
    <mergeCell ref="H122:H123"/>
    <mergeCell ref="I122:J122"/>
    <mergeCell ref="K122:K123"/>
    <mergeCell ref="L122:M122"/>
    <mergeCell ref="J136:O136"/>
    <mergeCell ref="J137:O137"/>
    <mergeCell ref="J138:O138"/>
    <mergeCell ref="J139:K139"/>
    <mergeCell ref="L139:M139"/>
    <mergeCell ref="J140:O140"/>
    <mergeCell ref="A143:O143"/>
    <mergeCell ref="A144:O144"/>
    <mergeCell ref="A146:D146"/>
    <mergeCell ref="E146:Q146"/>
    <mergeCell ref="A147:D147"/>
    <mergeCell ref="E147:Q147"/>
    <mergeCell ref="A148:D148"/>
    <mergeCell ref="E148:Q148"/>
    <mergeCell ref="A149:D149"/>
    <mergeCell ref="E149:Q149"/>
    <mergeCell ref="A150:D150"/>
    <mergeCell ref="E150:Q150"/>
    <mergeCell ref="A151:D151"/>
    <mergeCell ref="E151:Q151"/>
    <mergeCell ref="A152:D152"/>
    <mergeCell ref="E152:Q152"/>
    <mergeCell ref="A153:D153"/>
    <mergeCell ref="A154:A156"/>
    <mergeCell ref="B154:B156"/>
    <mergeCell ref="C154:C156"/>
    <mergeCell ref="D154:M154"/>
    <mergeCell ref="N154:N156"/>
    <mergeCell ref="Q154:Q156"/>
    <mergeCell ref="D155:D156"/>
    <mergeCell ref="B173:D173"/>
    <mergeCell ref="F173:H173"/>
    <mergeCell ref="O154:O155"/>
    <mergeCell ref="P154:P156"/>
    <mergeCell ref="E155:E156"/>
    <mergeCell ref="F155:G155"/>
    <mergeCell ref="H155:H156"/>
    <mergeCell ref="I155:J155"/>
    <mergeCell ref="K155:K156"/>
    <mergeCell ref="L155:M155"/>
    <mergeCell ref="J175:O175"/>
    <mergeCell ref="J176:O176"/>
    <mergeCell ref="J177:O177"/>
    <mergeCell ref="J178:K178"/>
    <mergeCell ref="L178:M178"/>
    <mergeCell ref="J179:O179"/>
    <mergeCell ref="A182:O182"/>
    <mergeCell ref="A183:O183"/>
    <mergeCell ref="A185:D185"/>
    <mergeCell ref="E185:Q185"/>
    <mergeCell ref="A186:D186"/>
    <mergeCell ref="E186:Q186"/>
    <mergeCell ref="A187:D187"/>
    <mergeCell ref="E187:Q187"/>
    <mergeCell ref="A188:D188"/>
    <mergeCell ref="E188:Q188"/>
    <mergeCell ref="A189:D189"/>
    <mergeCell ref="E189:Q189"/>
    <mergeCell ref="A190:D190"/>
    <mergeCell ref="E190:Q190"/>
    <mergeCell ref="A191:D191"/>
    <mergeCell ref="E191:Q191"/>
    <mergeCell ref="A192:D192"/>
    <mergeCell ref="A193:A195"/>
    <mergeCell ref="B193:B195"/>
    <mergeCell ref="C193:C195"/>
    <mergeCell ref="D193:M193"/>
    <mergeCell ref="N193:N195"/>
    <mergeCell ref="Q193:Q195"/>
    <mergeCell ref="D194:D195"/>
    <mergeCell ref="E194:E195"/>
    <mergeCell ref="F194:G194"/>
    <mergeCell ref="H194:H195"/>
    <mergeCell ref="I194:J194"/>
    <mergeCell ref="K194:K195"/>
    <mergeCell ref="L194:M194"/>
    <mergeCell ref="B207:D207"/>
    <mergeCell ref="F207:H207"/>
    <mergeCell ref="B210:D210"/>
    <mergeCell ref="B211:D211"/>
    <mergeCell ref="O193:O194"/>
    <mergeCell ref="P193:P195"/>
    <mergeCell ref="J214:O214"/>
    <mergeCell ref="J215:O215"/>
    <mergeCell ref="J216:O216"/>
    <mergeCell ref="J217:K217"/>
    <mergeCell ref="L217:M217"/>
    <mergeCell ref="J218:O218"/>
    <mergeCell ref="A221:O221"/>
    <mergeCell ref="A222:O222"/>
    <mergeCell ref="A224:D224"/>
    <mergeCell ref="E224:Q224"/>
    <mergeCell ref="A225:D225"/>
    <mergeCell ref="E225:Q225"/>
    <mergeCell ref="A226:D226"/>
    <mergeCell ref="E226:Q226"/>
    <mergeCell ref="A227:D227"/>
    <mergeCell ref="E227:Q227"/>
    <mergeCell ref="A228:D228"/>
    <mergeCell ref="E228:Q228"/>
    <mergeCell ref="A229:D229"/>
    <mergeCell ref="E229:Q229"/>
    <mergeCell ref="A230:D230"/>
    <mergeCell ref="E230:Q230"/>
    <mergeCell ref="A231:D231"/>
    <mergeCell ref="A232:A234"/>
    <mergeCell ref="B232:B234"/>
    <mergeCell ref="C232:C234"/>
    <mergeCell ref="D232:M232"/>
    <mergeCell ref="N232:N234"/>
    <mergeCell ref="Q232:Q234"/>
    <mergeCell ref="D233:D234"/>
    <mergeCell ref="E233:E234"/>
    <mergeCell ref="F233:G233"/>
    <mergeCell ref="H233:H234"/>
    <mergeCell ref="I233:J233"/>
    <mergeCell ref="K233:K234"/>
    <mergeCell ref="L233:M233"/>
    <mergeCell ref="B246:D246"/>
    <mergeCell ref="F246:H246"/>
    <mergeCell ref="B249:D249"/>
    <mergeCell ref="B250:D250"/>
    <mergeCell ref="O232:O233"/>
    <mergeCell ref="P232:P234"/>
    <mergeCell ref="J358:O358"/>
    <mergeCell ref="J359:O359"/>
    <mergeCell ref="J360:O360"/>
    <mergeCell ref="J361:K361"/>
    <mergeCell ref="L361:M361"/>
    <mergeCell ref="J362:O362"/>
    <mergeCell ref="A365:O365"/>
    <mergeCell ref="A366:O366"/>
    <mergeCell ref="A368:D368"/>
    <mergeCell ref="E368:Q368"/>
    <mergeCell ref="A369:D369"/>
    <mergeCell ref="E369:Q369"/>
    <mergeCell ref="A370:D370"/>
    <mergeCell ref="E370:Q370"/>
    <mergeCell ref="A371:D371"/>
    <mergeCell ref="E371:Q371"/>
    <mergeCell ref="A372:D372"/>
    <mergeCell ref="E372:Q372"/>
    <mergeCell ref="A373:D373"/>
    <mergeCell ref="E373:Q373"/>
    <mergeCell ref="A374:D374"/>
    <mergeCell ref="E374:Q374"/>
    <mergeCell ref="A375:A377"/>
    <mergeCell ref="B375:B377"/>
    <mergeCell ref="C375:C377"/>
    <mergeCell ref="D375:M375"/>
    <mergeCell ref="N375:N377"/>
    <mergeCell ref="Q375:Q377"/>
    <mergeCell ref="B386:D386"/>
    <mergeCell ref="F386:H386"/>
    <mergeCell ref="B388:D388"/>
    <mergeCell ref="B389:D389"/>
    <mergeCell ref="O375:O376"/>
    <mergeCell ref="D376:D377"/>
    <mergeCell ref="E376:E377"/>
    <mergeCell ref="F376:G376"/>
    <mergeCell ref="H376:H377"/>
    <mergeCell ref="I376:J376"/>
    <mergeCell ref="P375:P377"/>
    <mergeCell ref="J392:O392"/>
    <mergeCell ref="J393:O393"/>
    <mergeCell ref="J394:O394"/>
    <mergeCell ref="J395:K395"/>
    <mergeCell ref="L395:M395"/>
    <mergeCell ref="L376:M376"/>
    <mergeCell ref="K376:K377"/>
    <mergeCell ref="J396:O396"/>
    <mergeCell ref="A397:O397"/>
    <mergeCell ref="A398:O398"/>
    <mergeCell ref="A400:D400"/>
    <mergeCell ref="E400:Q400"/>
    <mergeCell ref="A401:D401"/>
    <mergeCell ref="E401:Q401"/>
    <mergeCell ref="A402:D402"/>
    <mergeCell ref="E402:Q402"/>
    <mergeCell ref="A403:D403"/>
    <mergeCell ref="E403:Q403"/>
    <mergeCell ref="A404:D404"/>
    <mergeCell ref="E404:Q404"/>
    <mergeCell ref="A405:D405"/>
    <mergeCell ref="E405:Q405"/>
    <mergeCell ref="A406:D406"/>
    <mergeCell ref="E406:Q406"/>
    <mergeCell ref="A407:A409"/>
    <mergeCell ref="B407:B409"/>
    <mergeCell ref="C407:C409"/>
    <mergeCell ref="D407:M407"/>
    <mergeCell ref="N407:N409"/>
    <mergeCell ref="O407:O408"/>
    <mergeCell ref="Q407:Q409"/>
    <mergeCell ref="D408:D409"/>
    <mergeCell ref="E408:E409"/>
    <mergeCell ref="F408:G408"/>
    <mergeCell ref="H408:H409"/>
    <mergeCell ref="L408:M408"/>
    <mergeCell ref="I408:J408"/>
    <mergeCell ref="K408:K409"/>
    <mergeCell ref="E421:G421"/>
    <mergeCell ref="B418:D418"/>
    <mergeCell ref="F418:H418"/>
    <mergeCell ref="B420:D420"/>
    <mergeCell ref="B421:D421"/>
    <mergeCell ref="P407:P409"/>
    <mergeCell ref="J423:O423"/>
    <mergeCell ref="J424:O424"/>
    <mergeCell ref="J425:O425"/>
    <mergeCell ref="J426:K426"/>
    <mergeCell ref="L426:M426"/>
    <mergeCell ref="J427:O427"/>
    <mergeCell ref="A429:O429"/>
    <mergeCell ref="A430:O430"/>
    <mergeCell ref="A432:D432"/>
    <mergeCell ref="E432:Q432"/>
    <mergeCell ref="A433:D433"/>
    <mergeCell ref="E433:Q433"/>
    <mergeCell ref="A434:D434"/>
    <mergeCell ref="E434:Q434"/>
    <mergeCell ref="A435:D435"/>
    <mergeCell ref="E435:Q435"/>
    <mergeCell ref="A436:D436"/>
    <mergeCell ref="E436:Q436"/>
    <mergeCell ref="A437:D437"/>
    <mergeCell ref="E437:Q437"/>
    <mergeCell ref="A438:D438"/>
    <mergeCell ref="E438:Q438"/>
    <mergeCell ref="A439:A441"/>
    <mergeCell ref="B439:B441"/>
    <mergeCell ref="C439:C441"/>
    <mergeCell ref="D439:M439"/>
    <mergeCell ref="N439:N441"/>
    <mergeCell ref="O439:O440"/>
    <mergeCell ref="E440:E441"/>
    <mergeCell ref="F440:G440"/>
    <mergeCell ref="H440:H441"/>
    <mergeCell ref="I440:J440"/>
    <mergeCell ref="K440:K441"/>
    <mergeCell ref="L440:M440"/>
    <mergeCell ref="B463:D463"/>
    <mergeCell ref="B464:D464"/>
    <mergeCell ref="E464:G464"/>
    <mergeCell ref="P439:P441"/>
    <mergeCell ref="L449:Q449"/>
    <mergeCell ref="L450:Q450"/>
    <mergeCell ref="L451:Q451"/>
    <mergeCell ref="L452:Q452"/>
    <mergeCell ref="Q439:Q441"/>
    <mergeCell ref="D440:D441"/>
    <mergeCell ref="L454:Q454"/>
    <mergeCell ref="L455:Q455"/>
    <mergeCell ref="L456:Q456"/>
    <mergeCell ref="L458:Q458"/>
    <mergeCell ref="B460:D460"/>
    <mergeCell ref="F460:H460"/>
    <mergeCell ref="J466:O466"/>
    <mergeCell ref="J467:O467"/>
    <mergeCell ref="J468:O468"/>
    <mergeCell ref="J469:K469"/>
    <mergeCell ref="L469:M469"/>
    <mergeCell ref="J470:O470"/>
    <mergeCell ref="A473:O473"/>
    <mergeCell ref="A474:O474"/>
    <mergeCell ref="A476:D476"/>
    <mergeCell ref="E476:Q476"/>
    <mergeCell ref="A477:D477"/>
    <mergeCell ref="E477:Q477"/>
    <mergeCell ref="A478:D478"/>
    <mergeCell ref="E478:Q478"/>
    <mergeCell ref="A479:D479"/>
    <mergeCell ref="E479:Q479"/>
    <mergeCell ref="A480:D480"/>
    <mergeCell ref="E480:Q480"/>
    <mergeCell ref="A481:D481"/>
    <mergeCell ref="E481:Q481"/>
    <mergeCell ref="A482:D482"/>
    <mergeCell ref="E482:Q482"/>
    <mergeCell ref="A483:D483"/>
    <mergeCell ref="A484:A486"/>
    <mergeCell ref="B484:B486"/>
    <mergeCell ref="C484:C486"/>
    <mergeCell ref="D484:M484"/>
    <mergeCell ref="N484:N486"/>
    <mergeCell ref="E485:E486"/>
    <mergeCell ref="F485:G485"/>
    <mergeCell ref="H485:H486"/>
    <mergeCell ref="I485:J485"/>
    <mergeCell ref="K485:K486"/>
    <mergeCell ref="L485:M485"/>
    <mergeCell ref="B497:D497"/>
    <mergeCell ref="F497:H497"/>
    <mergeCell ref="B499:D499"/>
    <mergeCell ref="B500:D500"/>
    <mergeCell ref="O484:O485"/>
    <mergeCell ref="P484:P486"/>
    <mergeCell ref="L493:Q493"/>
    <mergeCell ref="L494:Q494"/>
    <mergeCell ref="Q484:Q486"/>
    <mergeCell ref="D485:D486"/>
    <mergeCell ref="J537:O537"/>
    <mergeCell ref="J538:O538"/>
    <mergeCell ref="J539:O539"/>
    <mergeCell ref="J540:K540"/>
    <mergeCell ref="L540:M540"/>
    <mergeCell ref="J541:O541"/>
    <mergeCell ref="A543:O543"/>
    <mergeCell ref="A544:O544"/>
    <mergeCell ref="A546:D546"/>
    <mergeCell ref="E546:Q546"/>
    <mergeCell ref="A547:D547"/>
    <mergeCell ref="E547:Q547"/>
    <mergeCell ref="A548:D548"/>
    <mergeCell ref="E548:Q548"/>
    <mergeCell ref="A549:D549"/>
    <mergeCell ref="E549:Q549"/>
    <mergeCell ref="A550:D550"/>
    <mergeCell ref="E550:Q550"/>
    <mergeCell ref="A551:D551"/>
    <mergeCell ref="E551:Q551"/>
    <mergeCell ref="A552:D552"/>
    <mergeCell ref="E552:Q552"/>
    <mergeCell ref="A553:D553"/>
    <mergeCell ref="A554:A556"/>
    <mergeCell ref="B554:B556"/>
    <mergeCell ref="C554:C556"/>
    <mergeCell ref="D554:M554"/>
    <mergeCell ref="N554:N556"/>
    <mergeCell ref="Q554:Q556"/>
    <mergeCell ref="D555:D556"/>
    <mergeCell ref="E555:E556"/>
    <mergeCell ref="F555:G555"/>
    <mergeCell ref="H555:H556"/>
    <mergeCell ref="I555:J555"/>
    <mergeCell ref="K555:K556"/>
    <mergeCell ref="L555:M555"/>
    <mergeCell ref="B565:D565"/>
    <mergeCell ref="F565:H565"/>
    <mergeCell ref="B567:D567"/>
    <mergeCell ref="B568:D568"/>
    <mergeCell ref="O554:O555"/>
    <mergeCell ref="P554:P556"/>
    <mergeCell ref="J572:O572"/>
    <mergeCell ref="J573:O573"/>
    <mergeCell ref="J574:O574"/>
    <mergeCell ref="J575:K575"/>
    <mergeCell ref="L575:M575"/>
    <mergeCell ref="J576:O576"/>
    <mergeCell ref="A578:O578"/>
    <mergeCell ref="A579:O579"/>
    <mergeCell ref="A581:D581"/>
    <mergeCell ref="E581:Q581"/>
    <mergeCell ref="A582:D582"/>
    <mergeCell ref="E582:Q582"/>
    <mergeCell ref="A583:D583"/>
    <mergeCell ref="E583:Q583"/>
    <mergeCell ref="A584:D584"/>
    <mergeCell ref="E584:Q584"/>
    <mergeCell ref="A585:D585"/>
    <mergeCell ref="E585:Q585"/>
    <mergeCell ref="A586:D586"/>
    <mergeCell ref="E586:Q586"/>
    <mergeCell ref="A587:D587"/>
    <mergeCell ref="E587:Q587"/>
    <mergeCell ref="A588:D588"/>
    <mergeCell ref="A589:A591"/>
    <mergeCell ref="B589:B591"/>
    <mergeCell ref="C589:C591"/>
    <mergeCell ref="D589:M589"/>
    <mergeCell ref="N589:N591"/>
    <mergeCell ref="Q589:Q591"/>
    <mergeCell ref="D590:D591"/>
    <mergeCell ref="E590:E591"/>
    <mergeCell ref="F590:G590"/>
    <mergeCell ref="H590:H591"/>
    <mergeCell ref="I590:J590"/>
    <mergeCell ref="K590:K591"/>
    <mergeCell ref="L590:M590"/>
    <mergeCell ref="B600:D600"/>
    <mergeCell ref="F600:H600"/>
    <mergeCell ref="B602:D602"/>
    <mergeCell ref="B603:D603"/>
    <mergeCell ref="O589:O590"/>
    <mergeCell ref="P589:P591"/>
    <mergeCell ref="J607:O607"/>
    <mergeCell ref="J608:O608"/>
    <mergeCell ref="J609:O609"/>
    <mergeCell ref="J610:K610"/>
    <mergeCell ref="L610:M610"/>
    <mergeCell ref="J611:O611"/>
    <mergeCell ref="A613:O613"/>
    <mergeCell ref="A614:O614"/>
    <mergeCell ref="A616:D616"/>
    <mergeCell ref="E616:Q616"/>
    <mergeCell ref="A617:D617"/>
    <mergeCell ref="E617:Q617"/>
    <mergeCell ref="A618:D618"/>
    <mergeCell ref="E618:Q618"/>
    <mergeCell ref="A619:D619"/>
    <mergeCell ref="E619:Q619"/>
    <mergeCell ref="A620:D620"/>
    <mergeCell ref="E620:Q620"/>
    <mergeCell ref="A621:D621"/>
    <mergeCell ref="E621:Q621"/>
    <mergeCell ref="A622:D622"/>
    <mergeCell ref="E622:Q622"/>
    <mergeCell ref="A623:D623"/>
    <mergeCell ref="A624:A626"/>
    <mergeCell ref="B624:B626"/>
    <mergeCell ref="C624:C626"/>
    <mergeCell ref="D624:M624"/>
    <mergeCell ref="N624:N626"/>
    <mergeCell ref="Q624:Q626"/>
    <mergeCell ref="D625:D626"/>
    <mergeCell ref="E625:E626"/>
    <mergeCell ref="F625:G625"/>
    <mergeCell ref="H625:H626"/>
    <mergeCell ref="I625:J625"/>
    <mergeCell ref="K625:K626"/>
    <mergeCell ref="L625:M625"/>
    <mergeCell ref="B640:D640"/>
    <mergeCell ref="F640:H640"/>
    <mergeCell ref="B642:D642"/>
    <mergeCell ref="B643:D643"/>
    <mergeCell ref="O624:O625"/>
    <mergeCell ref="P624:P626"/>
    <mergeCell ref="J646:O646"/>
    <mergeCell ref="J647:O647"/>
    <mergeCell ref="J648:O648"/>
    <mergeCell ref="J649:K649"/>
    <mergeCell ref="L649:M649"/>
    <mergeCell ref="J650:O650"/>
    <mergeCell ref="A652:O652"/>
    <mergeCell ref="A653:O653"/>
    <mergeCell ref="A655:D655"/>
    <mergeCell ref="E655:Q655"/>
    <mergeCell ref="A656:D656"/>
    <mergeCell ref="E656:Q656"/>
    <mergeCell ref="A657:D657"/>
    <mergeCell ref="E657:Q657"/>
    <mergeCell ref="A658:D658"/>
    <mergeCell ref="E658:Q658"/>
    <mergeCell ref="A659:D659"/>
    <mergeCell ref="E659:Q659"/>
    <mergeCell ref="A660:D660"/>
    <mergeCell ref="E660:Q660"/>
    <mergeCell ref="A661:D661"/>
    <mergeCell ref="E661:Q661"/>
    <mergeCell ref="A662:D662"/>
    <mergeCell ref="A663:A665"/>
    <mergeCell ref="B663:B665"/>
    <mergeCell ref="C663:C665"/>
    <mergeCell ref="D663:M663"/>
    <mergeCell ref="N663:N665"/>
    <mergeCell ref="Q663:Q665"/>
    <mergeCell ref="D664:D665"/>
    <mergeCell ref="E664:E665"/>
    <mergeCell ref="F664:G664"/>
    <mergeCell ref="H664:H665"/>
    <mergeCell ref="I664:J664"/>
    <mergeCell ref="K664:K665"/>
    <mergeCell ref="L664:M664"/>
    <mergeCell ref="B673:D673"/>
    <mergeCell ref="F673:H673"/>
    <mergeCell ref="B675:D675"/>
    <mergeCell ref="B676:D676"/>
    <mergeCell ref="O663:O664"/>
    <mergeCell ref="P663:P665"/>
    <mergeCell ref="J748:O748"/>
    <mergeCell ref="J749:O749"/>
    <mergeCell ref="J750:O750"/>
    <mergeCell ref="J751:K751"/>
    <mergeCell ref="L751:M751"/>
    <mergeCell ref="J752:O752"/>
    <mergeCell ref="A754:O754"/>
    <mergeCell ref="A755:O755"/>
    <mergeCell ref="A757:D757"/>
    <mergeCell ref="E757:Q757"/>
    <mergeCell ref="A758:D758"/>
    <mergeCell ref="E758:Q758"/>
    <mergeCell ref="A759:D759"/>
    <mergeCell ref="E759:Q759"/>
    <mergeCell ref="A760:D760"/>
    <mergeCell ref="E760:Q760"/>
    <mergeCell ref="A761:D761"/>
    <mergeCell ref="E761:Q761"/>
    <mergeCell ref="A762:D762"/>
    <mergeCell ref="E762:Q762"/>
    <mergeCell ref="A763:D763"/>
    <mergeCell ref="E763:Q763"/>
    <mergeCell ref="A764:D764"/>
    <mergeCell ref="A765:A767"/>
    <mergeCell ref="B765:B767"/>
    <mergeCell ref="C765:C767"/>
    <mergeCell ref="D765:M765"/>
    <mergeCell ref="N765:N767"/>
    <mergeCell ref="Q765:Q767"/>
    <mergeCell ref="D766:D767"/>
    <mergeCell ref="E766:E767"/>
    <mergeCell ref="F766:G766"/>
    <mergeCell ref="H766:H767"/>
    <mergeCell ref="I766:J766"/>
    <mergeCell ref="K766:K767"/>
    <mergeCell ref="L766:M766"/>
    <mergeCell ref="B775:D775"/>
    <mergeCell ref="F775:H775"/>
    <mergeCell ref="B777:D777"/>
    <mergeCell ref="B778:D778"/>
    <mergeCell ref="O765:O766"/>
    <mergeCell ref="P765:P767"/>
    <mergeCell ref="J781:O781"/>
    <mergeCell ref="J782:O782"/>
    <mergeCell ref="J783:O783"/>
    <mergeCell ref="J784:K784"/>
    <mergeCell ref="L784:M784"/>
    <mergeCell ref="J785:O785"/>
    <mergeCell ref="A787:O787"/>
    <mergeCell ref="A788:O788"/>
    <mergeCell ref="A790:D790"/>
    <mergeCell ref="E790:Q790"/>
    <mergeCell ref="A791:D791"/>
    <mergeCell ref="E791:Q791"/>
    <mergeCell ref="A792:D792"/>
    <mergeCell ref="E792:Q792"/>
    <mergeCell ref="A793:D793"/>
    <mergeCell ref="E793:Q793"/>
    <mergeCell ref="A794:D794"/>
    <mergeCell ref="E794:Q794"/>
    <mergeCell ref="A795:D795"/>
    <mergeCell ref="E795:Q795"/>
    <mergeCell ref="A796:D796"/>
    <mergeCell ref="E796:Q796"/>
    <mergeCell ref="A797:D797"/>
    <mergeCell ref="A798:A800"/>
    <mergeCell ref="B798:B800"/>
    <mergeCell ref="C798:C800"/>
    <mergeCell ref="D798:M798"/>
    <mergeCell ref="N798:N800"/>
    <mergeCell ref="Q798:Q800"/>
    <mergeCell ref="D799:D800"/>
    <mergeCell ref="E799:E800"/>
    <mergeCell ref="F799:G799"/>
    <mergeCell ref="H799:H800"/>
    <mergeCell ref="I799:J799"/>
    <mergeCell ref="K799:K800"/>
    <mergeCell ref="L799:M799"/>
    <mergeCell ref="B808:D808"/>
    <mergeCell ref="F808:H808"/>
    <mergeCell ref="B810:D810"/>
    <mergeCell ref="B811:D811"/>
    <mergeCell ref="O798:O799"/>
    <mergeCell ref="P798:P800"/>
    <mergeCell ref="J848:O848"/>
    <mergeCell ref="J849:O849"/>
    <mergeCell ref="J850:O850"/>
    <mergeCell ref="J851:K851"/>
    <mergeCell ref="L851:M851"/>
    <mergeCell ref="J852:O852"/>
    <mergeCell ref="A854:O854"/>
    <mergeCell ref="A855:O855"/>
    <mergeCell ref="A857:D857"/>
    <mergeCell ref="E857:Q857"/>
    <mergeCell ref="A858:D858"/>
    <mergeCell ref="E858:Q858"/>
    <mergeCell ref="A859:D859"/>
    <mergeCell ref="E859:Q859"/>
    <mergeCell ref="A860:D860"/>
    <mergeCell ref="E860:Q860"/>
    <mergeCell ref="A861:D861"/>
    <mergeCell ref="E861:Q861"/>
    <mergeCell ref="A862:D862"/>
    <mergeCell ref="E862:Q862"/>
    <mergeCell ref="A863:D863"/>
    <mergeCell ref="E863:Q863"/>
    <mergeCell ref="A864:D864"/>
    <mergeCell ref="A865:A867"/>
    <mergeCell ref="B865:B867"/>
    <mergeCell ref="C865:C867"/>
    <mergeCell ref="D865:M865"/>
    <mergeCell ref="N865:N867"/>
    <mergeCell ref="Q865:Q867"/>
    <mergeCell ref="D866:D867"/>
    <mergeCell ref="E866:E867"/>
    <mergeCell ref="F866:G866"/>
    <mergeCell ref="H866:H867"/>
    <mergeCell ref="I866:J866"/>
    <mergeCell ref="K866:K867"/>
    <mergeCell ref="L866:M866"/>
    <mergeCell ref="B874:D874"/>
    <mergeCell ref="F874:H874"/>
    <mergeCell ref="B876:D876"/>
    <mergeCell ref="B877:D877"/>
    <mergeCell ref="O865:O866"/>
    <mergeCell ref="P865:P867"/>
  </mergeCells>
  <printOptions/>
  <pageMargins left="0.5118110236220472" right="0.31496062992125984" top="0.35433070866141736" bottom="0.35433070866141736" header="0.31496062992125984" footer="0.31496062992125984"/>
  <pageSetup horizontalDpi="600" verticalDpi="600" orientation="landscape" paperSize="9" scale="4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Демьянцев Евгений Витальевич</dc:creator>
  <cp:keywords/>
  <dc:description/>
  <cp:lastModifiedBy>morozova</cp:lastModifiedBy>
  <cp:lastPrinted>2023-04-24T10:03:12Z</cp:lastPrinted>
  <dcterms:created xsi:type="dcterms:W3CDTF">2012-12-03T08:08:11Z</dcterms:created>
  <dcterms:modified xsi:type="dcterms:W3CDTF">2023-04-26T03:09:38Z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60ce0104-8a21-4d33-83e6-c1bb6ad4d46d</vt:lpwstr>
  </property>
</Properties>
</file>